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ane\Desktop\"/>
    </mc:Choice>
  </mc:AlternateContent>
  <xr:revisionPtr revIDLastSave="0" documentId="8_{D6199FC4-EEB0-4EF6-90ED-F0F66F04A4DE}" xr6:coauthVersionLast="47" xr6:coauthVersionMax="47" xr10:uidLastSave="{00000000-0000-0000-0000-000000000000}"/>
  <bookViews>
    <workbookView xWindow="-120" yWindow="-120" windowWidth="29040" windowHeight="15720" firstSheet="4" activeTab="5" xr2:uid="{E7585568-B7AC-4F43-9ACD-CF2B6345F53D}"/>
  </bookViews>
  <sheets>
    <sheet name="Nädal_07_4.-9.klass_sõbrapäev" sheetId="2" r:id="rId1"/>
    <sheet name="Nädal_08_4.-9.klass_vastlapäev" sheetId="4" r:id="rId2"/>
    <sheet name="Nädal_10_4-.9.klass" sheetId="3" r:id="rId3"/>
    <sheet name="Nädal_11_4.-9.klass" sheetId="5" r:id="rId4"/>
    <sheet name="Nädal_12_4.-9.klass" sheetId="11" r:id="rId5"/>
    <sheet name="Nädal_13_4.-9.klass" sheetId="12" r:id="rId6"/>
    <sheet name="Nädal_14_4-.9.klass" sheetId="13" r:id="rId7"/>
    <sheet name="Nädal_15_4.-9.klass" sheetId="14" r:id="rId8"/>
    <sheet name="Kontroll-leht" sheetId="10" r:id="rId9"/>
  </sheets>
  <externalReferences>
    <externalReference r:id="rId10"/>
  </externalReferences>
  <definedNames>
    <definedName name="_xlnm.Print_Area" localSheetId="8">'Kontroll-leht'!$A$8:$L$136</definedName>
    <definedName name="_xlnm.Print_Area" localSheetId="0">'Nädal_07_4.-9.klass_sõbrapäev'!$A$1:$H$103</definedName>
    <definedName name="_xlnm.Print_Area" localSheetId="1">'Nädal_08_4.-9.klass_vastlapäev'!$A$1:$H$100</definedName>
    <definedName name="_xlnm.Print_Area" localSheetId="2">'Nädal_10_4-.9.klass'!$A$1:$H$101</definedName>
    <definedName name="_xlnm.Print_Area" localSheetId="3">'Nädal_11_4.-9.klass'!$A$1:$H$101</definedName>
    <definedName name="_xlnm.Print_Area" localSheetId="4">'Nädal_12_4.-9.klass'!$A$1:$H$101</definedName>
    <definedName name="_xlnm.Print_Area" localSheetId="5">'Nädal_13_4.-9.klass'!$A$1:$H$101</definedName>
    <definedName name="_xlnm.Print_Area" localSheetId="6">'Nädal_14_4-.9.klass'!$A$1:$H$101</definedName>
    <definedName name="_xlnm.Print_Area" localSheetId="7">'Nädal_15_4.-9.klass'!$A$1:$H$103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4" l="1"/>
  <c r="B55" i="14"/>
  <c r="B37" i="14"/>
  <c r="B26" i="14"/>
  <c r="B72" i="13"/>
  <c r="A71" i="13"/>
  <c r="A54" i="13"/>
  <c r="B55" i="13"/>
  <c r="B37" i="13"/>
  <c r="A36" i="13"/>
  <c r="B26" i="13"/>
  <c r="A25" i="13"/>
  <c r="B72" i="12"/>
  <c r="B55" i="12"/>
  <c r="B37" i="12"/>
  <c r="B26" i="12"/>
  <c r="B72" i="11"/>
  <c r="B55" i="11"/>
  <c r="B37" i="11"/>
  <c r="B26" i="11"/>
  <c r="B72" i="5"/>
  <c r="B55" i="5"/>
  <c r="B37" i="5"/>
  <c r="B26" i="5"/>
  <c r="B72" i="3"/>
  <c r="B55" i="3"/>
  <c r="B37" i="3"/>
  <c r="B26" i="3"/>
  <c r="B71" i="4"/>
  <c r="B54" i="4"/>
  <c r="B36" i="4"/>
  <c r="B26" i="4"/>
  <c r="B72" i="2"/>
  <c r="B55" i="2"/>
  <c r="B37" i="2"/>
  <c r="B26" i="2"/>
  <c r="A72" i="14"/>
  <c r="A54" i="14"/>
  <c r="A36" i="14"/>
  <c r="A25" i="14"/>
  <c r="A71" i="12"/>
  <c r="A54" i="12"/>
  <c r="A36" i="12"/>
  <c r="A25" i="12"/>
  <c r="A71" i="11"/>
  <c r="A54" i="11"/>
  <c r="A36" i="11"/>
  <c r="A25" i="11"/>
  <c r="A71" i="5"/>
  <c r="A54" i="5"/>
  <c r="A36" i="5"/>
  <c r="A25" i="5"/>
  <c r="A71" i="3"/>
  <c r="A54" i="3"/>
  <c r="A36" i="3"/>
  <c r="A25" i="3"/>
  <c r="A70" i="4"/>
  <c r="A53" i="4"/>
  <c r="A35" i="4"/>
  <c r="A25" i="4"/>
  <c r="A71" i="2"/>
  <c r="A54" i="2"/>
  <c r="A36" i="2"/>
  <c r="A25" i="2"/>
  <c r="J31" i="10"/>
  <c r="E69" i="4"/>
  <c r="F69" i="4"/>
  <c r="G69" i="4"/>
  <c r="H69" i="4"/>
  <c r="H9" i="10"/>
  <c r="H15" i="10"/>
  <c r="H18" i="10"/>
  <c r="H21" i="10"/>
  <c r="H20" i="10"/>
  <c r="H25" i="10"/>
  <c r="H31" i="10"/>
  <c r="H37" i="10"/>
  <c r="H69" i="10"/>
  <c r="H79" i="10"/>
  <c r="H73" i="10"/>
  <c r="H134" i="10"/>
  <c r="H131" i="10"/>
  <c r="H127" i="10"/>
  <c r="H121" i="10"/>
  <c r="H105" i="10"/>
  <c r="H111" i="10"/>
  <c r="H114" i="10"/>
  <c r="H101" i="10"/>
  <c r="H89" i="10"/>
  <c r="H95" i="10"/>
  <c r="H82" i="10"/>
  <c r="H81" i="10"/>
  <c r="H66" i="10"/>
  <c r="H57" i="10"/>
  <c r="H53" i="10"/>
  <c r="H41" i="10"/>
  <c r="H50" i="10"/>
  <c r="J128" i="10"/>
  <c r="B17" i="10"/>
  <c r="H119" i="10"/>
  <c r="B119" i="10"/>
  <c r="H100" i="10"/>
  <c r="B100" i="10"/>
  <c r="H87" i="10"/>
  <c r="B87" i="10"/>
  <c r="H65" i="10"/>
  <c r="B65" i="10"/>
  <c r="H47" i="10"/>
  <c r="H35" i="10"/>
  <c r="B36" i="10"/>
  <c r="J25" i="10"/>
  <c r="J32" i="10"/>
  <c r="J33" i="10"/>
  <c r="B33" i="10"/>
  <c r="J37" i="10"/>
  <c r="J38" i="10"/>
  <c r="J39" i="10"/>
  <c r="J35" i="10"/>
  <c r="J36" i="10"/>
  <c r="J21" i="10"/>
  <c r="J22" i="10"/>
  <c r="J15" i="10"/>
  <c r="J9" i="10"/>
  <c r="J11" i="10"/>
  <c r="B71" i="10"/>
  <c r="B81" i="10"/>
  <c r="B133" i="10"/>
  <c r="B113" i="10"/>
  <c r="B97" i="10"/>
  <c r="B49" i="10"/>
  <c r="B46" i="10"/>
  <c r="J70" i="10"/>
  <c r="J71" i="10"/>
  <c r="J69" i="10"/>
  <c r="J67" i="10"/>
  <c r="J68" i="10"/>
  <c r="J64" i="10"/>
  <c r="J65" i="10"/>
  <c r="J63" i="10"/>
  <c r="J58" i="10"/>
  <c r="J59" i="10"/>
  <c r="J57" i="10"/>
  <c r="L53" i="10"/>
  <c r="J54" i="10"/>
  <c r="J55" i="10"/>
  <c r="J53" i="10"/>
  <c r="J51" i="10"/>
  <c r="J52" i="10"/>
  <c r="J50" i="10"/>
  <c r="L47" i="10"/>
  <c r="J48" i="10"/>
  <c r="J49" i="10"/>
  <c r="J47" i="10"/>
  <c r="J42" i="10"/>
  <c r="J43" i="10"/>
  <c r="J41" i="10"/>
  <c r="E47" i="10"/>
  <c r="B48" i="10"/>
  <c r="B47" i="10"/>
  <c r="L134" i="10"/>
  <c r="L131" i="10"/>
  <c r="L127" i="10"/>
  <c r="L124" i="10"/>
  <c r="L121" i="10"/>
  <c r="L117" i="10"/>
  <c r="L114" i="10"/>
  <c r="L111" i="10"/>
  <c r="L108" i="10"/>
  <c r="L105" i="10"/>
  <c r="L101" i="10"/>
  <c r="L98" i="10"/>
  <c r="L95" i="10"/>
  <c r="L92" i="10"/>
  <c r="L89" i="10"/>
  <c r="L85" i="10"/>
  <c r="L82" i="10"/>
  <c r="L79" i="10"/>
  <c r="L76" i="10"/>
  <c r="L73" i="10"/>
  <c r="J135" i="10"/>
  <c r="J136" i="10"/>
  <c r="J134" i="10"/>
  <c r="J132" i="10"/>
  <c r="J133" i="10"/>
  <c r="J131" i="10"/>
  <c r="J127" i="10"/>
  <c r="J129" i="10"/>
  <c r="E53" i="10"/>
  <c r="E34" i="10"/>
  <c r="J122" i="10"/>
  <c r="J123" i="10"/>
  <c r="J121" i="10"/>
  <c r="J119" i="10"/>
  <c r="J118" i="10"/>
  <c r="J117" i="10"/>
  <c r="J115" i="10"/>
  <c r="J116" i="10"/>
  <c r="J114" i="10"/>
  <c r="J112" i="10"/>
  <c r="J113" i="10"/>
  <c r="J111" i="10"/>
  <c r="J106" i="10"/>
  <c r="J107" i="10"/>
  <c r="J105" i="10"/>
  <c r="J102" i="10"/>
  <c r="J103" i="10"/>
  <c r="J101" i="10"/>
  <c r="J99" i="10"/>
  <c r="J100" i="10"/>
  <c r="J98" i="10"/>
  <c r="J96" i="10"/>
  <c r="J97" i="10"/>
  <c r="J95" i="10"/>
  <c r="J90" i="10"/>
  <c r="J91" i="10"/>
  <c r="J89" i="10"/>
  <c r="J86" i="10"/>
  <c r="J87" i="10"/>
  <c r="J85" i="10"/>
  <c r="J83" i="10"/>
  <c r="J84" i="10"/>
  <c r="J82" i="10"/>
  <c r="J80" i="10"/>
  <c r="J81" i="10"/>
  <c r="J79" i="10"/>
  <c r="J74" i="10"/>
  <c r="J75" i="10"/>
  <c r="J73" i="10"/>
  <c r="H135" i="10"/>
  <c r="H136" i="10"/>
  <c r="E134" i="10"/>
  <c r="H132" i="10"/>
  <c r="H133" i="10"/>
  <c r="E131" i="10"/>
  <c r="H128" i="10"/>
  <c r="H129" i="10"/>
  <c r="E127" i="10"/>
  <c r="H122" i="10"/>
  <c r="H123" i="10"/>
  <c r="E121" i="10"/>
  <c r="E117" i="10"/>
  <c r="H115" i="10"/>
  <c r="H116" i="10"/>
  <c r="E114" i="10"/>
  <c r="H112" i="10"/>
  <c r="H113" i="10"/>
  <c r="E111" i="10"/>
  <c r="H106" i="10"/>
  <c r="H107" i="10"/>
  <c r="E105" i="10"/>
  <c r="H102" i="10"/>
  <c r="H103" i="10"/>
  <c r="E101" i="10"/>
  <c r="E98" i="10"/>
  <c r="H96" i="10"/>
  <c r="H97" i="10"/>
  <c r="E95" i="10"/>
  <c r="H90" i="10"/>
  <c r="H91" i="10"/>
  <c r="E89" i="10"/>
  <c r="H54" i="10"/>
  <c r="H55" i="10"/>
  <c r="B54" i="10"/>
  <c r="B53" i="10"/>
  <c r="E85" i="10"/>
  <c r="H83" i="10"/>
  <c r="H84" i="10"/>
  <c r="E82" i="10"/>
  <c r="H80" i="10"/>
  <c r="E79" i="10"/>
  <c r="H74" i="10"/>
  <c r="H75" i="10"/>
  <c r="E73" i="10"/>
  <c r="H70" i="10"/>
  <c r="H71" i="10"/>
  <c r="E69" i="10"/>
  <c r="H19" i="10"/>
  <c r="E18" i="10"/>
  <c r="H124" i="10"/>
  <c r="B124" i="10"/>
  <c r="B125" i="10"/>
  <c r="H108" i="10"/>
  <c r="H92" i="10"/>
  <c r="H76" i="10"/>
  <c r="E12" i="10"/>
  <c r="E28" i="10"/>
  <c r="E44" i="10"/>
  <c r="E60" i="10"/>
  <c r="E76" i="10"/>
  <c r="E108" i="10"/>
  <c r="E92" i="10"/>
  <c r="E124" i="10"/>
  <c r="B132" i="10"/>
  <c r="B131" i="10"/>
  <c r="H30" i="13"/>
  <c r="G30" i="13"/>
  <c r="F30" i="13"/>
  <c r="E30" i="13"/>
  <c r="B30" i="13"/>
  <c r="B70" i="10"/>
  <c r="B67" i="10"/>
  <c r="B135" i="10"/>
  <c r="B134" i="10"/>
  <c r="B128" i="10"/>
  <c r="B127" i="10"/>
  <c r="B122" i="10"/>
  <c r="B121" i="10"/>
  <c r="B118" i="10"/>
  <c r="B117" i="10"/>
  <c r="B115" i="10"/>
  <c r="B114" i="10"/>
  <c r="B112" i="10"/>
  <c r="B111" i="10"/>
  <c r="B109" i="10"/>
  <c r="B108" i="10"/>
  <c r="B106" i="10"/>
  <c r="B105" i="10"/>
  <c r="B99" i="10"/>
  <c r="B98" i="10"/>
  <c r="B102" i="10"/>
  <c r="B101" i="10"/>
  <c r="B96" i="10"/>
  <c r="B95" i="10"/>
  <c r="B93" i="10"/>
  <c r="B92" i="10"/>
  <c r="B90" i="10"/>
  <c r="B89" i="10"/>
  <c r="B86" i="10"/>
  <c r="B85" i="10"/>
  <c r="B83" i="10"/>
  <c r="B82" i="10"/>
  <c r="B80" i="10"/>
  <c r="B79" i="10"/>
  <c r="B77" i="10"/>
  <c r="B76" i="10"/>
  <c r="B51" i="10"/>
  <c r="B45" i="10"/>
  <c r="B42" i="10"/>
  <c r="B38" i="10"/>
  <c r="B35" i="10"/>
  <c r="B32" i="10"/>
  <c r="B29" i="10"/>
  <c r="B26" i="10"/>
  <c r="B22" i="10"/>
  <c r="B19" i="10"/>
  <c r="B16" i="10"/>
  <c r="B13" i="10"/>
  <c r="B10" i="10"/>
  <c r="B64" i="10"/>
  <c r="B61" i="10"/>
  <c r="B58" i="10"/>
  <c r="B74" i="10"/>
  <c r="B73" i="10"/>
  <c r="A120" i="10"/>
  <c r="G120" i="10"/>
  <c r="K104" i="10"/>
  <c r="G104" i="10"/>
  <c r="A104" i="10"/>
  <c r="I104" i="10"/>
  <c r="K88" i="10"/>
  <c r="I88" i="10"/>
  <c r="G88" i="10"/>
  <c r="A88" i="10"/>
  <c r="A72" i="10"/>
  <c r="K72" i="10"/>
  <c r="I72" i="10"/>
  <c r="G72" i="10"/>
  <c r="I120" i="10"/>
  <c r="K120" i="10"/>
  <c r="E24" i="14"/>
  <c r="F24" i="14"/>
  <c r="G24" i="14"/>
  <c r="H24" i="14"/>
  <c r="E53" i="14"/>
  <c r="F53" i="14"/>
  <c r="G53" i="14"/>
  <c r="H53" i="14"/>
  <c r="E35" i="14"/>
  <c r="F35" i="14"/>
  <c r="G35" i="14"/>
  <c r="H35" i="14"/>
  <c r="E71" i="14"/>
  <c r="F71" i="14"/>
  <c r="G71" i="14"/>
  <c r="H71" i="14"/>
  <c r="E88" i="14"/>
  <c r="F88" i="14"/>
  <c r="G88" i="14"/>
  <c r="H88" i="14"/>
  <c r="E24" i="13"/>
  <c r="F24" i="13"/>
  <c r="G24" i="13"/>
  <c r="H24" i="13"/>
  <c r="E35" i="13"/>
  <c r="E53" i="13"/>
  <c r="E70" i="13"/>
  <c r="E87" i="13"/>
  <c r="F35" i="13"/>
  <c r="F53" i="13"/>
  <c r="F70" i="13"/>
  <c r="F87" i="13"/>
  <c r="G35" i="13"/>
  <c r="G53" i="13"/>
  <c r="G70" i="13"/>
  <c r="G87" i="13"/>
  <c r="H35" i="13"/>
  <c r="H53" i="13"/>
  <c r="H70" i="13"/>
  <c r="H87" i="13"/>
  <c r="E86" i="13"/>
  <c r="F86" i="13"/>
  <c r="G86" i="13"/>
  <c r="H86" i="13"/>
  <c r="E24" i="12"/>
  <c r="F24" i="12"/>
  <c r="G24" i="12"/>
  <c r="H24" i="12"/>
  <c r="E35" i="12"/>
  <c r="F35" i="12"/>
  <c r="G35" i="12"/>
  <c r="H35" i="12"/>
  <c r="E53" i="12"/>
  <c r="F53" i="12"/>
  <c r="G53" i="12"/>
  <c r="H53" i="12"/>
  <c r="E70" i="12"/>
  <c r="F70" i="12"/>
  <c r="G70" i="12"/>
  <c r="H70" i="12"/>
  <c r="E86" i="12"/>
  <c r="F86" i="12"/>
  <c r="G86" i="12"/>
  <c r="H86" i="12"/>
  <c r="E24" i="11"/>
  <c r="F24" i="11"/>
  <c r="G24" i="11"/>
  <c r="H24" i="11"/>
  <c r="E35" i="11"/>
  <c r="F35" i="11"/>
  <c r="G35" i="11"/>
  <c r="H35" i="11"/>
  <c r="E53" i="11"/>
  <c r="F53" i="11"/>
  <c r="G53" i="11"/>
  <c r="H53" i="11"/>
  <c r="E70" i="11"/>
  <c r="F70" i="11"/>
  <c r="G70" i="11"/>
  <c r="H70" i="11"/>
  <c r="E86" i="11"/>
  <c r="F86" i="11"/>
  <c r="G86" i="11"/>
  <c r="H86" i="11"/>
  <c r="A8" i="10"/>
  <c r="G8" i="10"/>
  <c r="I8" i="10"/>
  <c r="K8" i="10"/>
  <c r="B9" i="10"/>
  <c r="E9" i="10"/>
  <c r="J10" i="10"/>
  <c r="L9" i="10"/>
  <c r="H10" i="10"/>
  <c r="H11" i="10"/>
  <c r="B12" i="10"/>
  <c r="H12" i="10"/>
  <c r="L12" i="10"/>
  <c r="B15" i="10"/>
  <c r="E15" i="10"/>
  <c r="J16" i="10"/>
  <c r="L15" i="10"/>
  <c r="H16" i="10"/>
  <c r="J17" i="10"/>
  <c r="H17" i="10"/>
  <c r="B18" i="10"/>
  <c r="J18" i="10"/>
  <c r="L18" i="10"/>
  <c r="J19" i="10"/>
  <c r="J20" i="10"/>
  <c r="B21" i="10"/>
  <c r="E21" i="10"/>
  <c r="J23" i="10"/>
  <c r="L21" i="10"/>
  <c r="H22" i="10"/>
  <c r="H23" i="10"/>
  <c r="A24" i="10"/>
  <c r="G24" i="10"/>
  <c r="I24" i="10"/>
  <c r="K24" i="10"/>
  <c r="B25" i="10"/>
  <c r="E25" i="10"/>
  <c r="J26" i="10"/>
  <c r="L25" i="10"/>
  <c r="H26" i="10"/>
  <c r="J27" i="10"/>
  <c r="H27" i="10"/>
  <c r="B28" i="10"/>
  <c r="H28" i="10"/>
  <c r="L28" i="10"/>
  <c r="B31" i="10"/>
  <c r="E31" i="10"/>
  <c r="L31" i="10"/>
  <c r="H32" i="10"/>
  <c r="H33" i="10"/>
  <c r="B34" i="10"/>
  <c r="L34" i="10"/>
  <c r="B37" i="10"/>
  <c r="E37" i="10"/>
  <c r="L37" i="10"/>
  <c r="H38" i="10"/>
  <c r="H39" i="10"/>
  <c r="A40" i="10"/>
  <c r="G40" i="10"/>
  <c r="I40" i="10"/>
  <c r="K40" i="10"/>
  <c r="B41" i="10"/>
  <c r="E41" i="10"/>
  <c r="L41" i="10"/>
  <c r="H42" i="10"/>
  <c r="H43" i="10"/>
  <c r="B44" i="10"/>
  <c r="L44" i="10"/>
  <c r="H45" i="10"/>
  <c r="B50" i="10"/>
  <c r="E50" i="10"/>
  <c r="L50" i="10"/>
  <c r="H51" i="10"/>
  <c r="H52" i="10"/>
  <c r="A56" i="10"/>
  <c r="G56" i="10"/>
  <c r="I56" i="10"/>
  <c r="K56" i="10"/>
  <c r="B57" i="10"/>
  <c r="E57" i="10"/>
  <c r="L57" i="10"/>
  <c r="H58" i="10"/>
  <c r="H59" i="10"/>
  <c r="B60" i="10"/>
  <c r="H60" i="10"/>
  <c r="L60" i="10"/>
  <c r="B63" i="10"/>
  <c r="E63" i="10"/>
  <c r="L63" i="10"/>
  <c r="B66" i="10"/>
  <c r="E66" i="10"/>
  <c r="J66" i="10"/>
  <c r="L66" i="10"/>
  <c r="H67" i="10"/>
  <c r="H68" i="10"/>
  <c r="B69" i="10"/>
  <c r="L69" i="10"/>
  <c r="E24" i="5"/>
  <c r="F24" i="5"/>
  <c r="G24" i="5"/>
  <c r="H24" i="5"/>
  <c r="E35" i="5"/>
  <c r="F35" i="5"/>
  <c r="G35" i="5"/>
  <c r="H35" i="5"/>
  <c r="E53" i="5"/>
  <c r="F53" i="5"/>
  <c r="G53" i="5"/>
  <c r="H53" i="5"/>
  <c r="E70" i="5"/>
  <c r="F70" i="5"/>
  <c r="G70" i="5"/>
  <c r="H70" i="5"/>
  <c r="E86" i="5"/>
  <c r="F86" i="5"/>
  <c r="G86" i="5"/>
  <c r="H86" i="5"/>
  <c r="E24" i="4"/>
  <c r="F24" i="4"/>
  <c r="G24" i="4"/>
  <c r="H24" i="4"/>
  <c r="E34" i="4"/>
  <c r="F34" i="4"/>
  <c r="G34" i="4"/>
  <c r="H34" i="4"/>
  <c r="E52" i="4"/>
  <c r="F52" i="4"/>
  <c r="G52" i="4"/>
  <c r="H52" i="4"/>
  <c r="E85" i="4"/>
  <c r="F85" i="4"/>
  <c r="G85" i="4"/>
  <c r="H85" i="4"/>
  <c r="E24" i="3"/>
  <c r="F24" i="3"/>
  <c r="G24" i="3"/>
  <c r="H24" i="3"/>
  <c r="E35" i="3"/>
  <c r="F35" i="3"/>
  <c r="G35" i="3"/>
  <c r="H35" i="3"/>
  <c r="E86" i="3"/>
  <c r="F86" i="3"/>
  <c r="G86" i="3"/>
  <c r="H86" i="3"/>
  <c r="E70" i="3"/>
  <c r="F70" i="3"/>
  <c r="G70" i="3"/>
  <c r="H70" i="3"/>
  <c r="E53" i="3"/>
  <c r="F53" i="3"/>
  <c r="G53" i="3"/>
  <c r="H53" i="3"/>
  <c r="E24" i="2"/>
  <c r="F24" i="2"/>
  <c r="G24" i="2"/>
  <c r="H24" i="2"/>
  <c r="E35" i="2"/>
  <c r="F35" i="2"/>
  <c r="G35" i="2"/>
  <c r="H35" i="2"/>
  <c r="E53" i="2"/>
  <c r="F53" i="2"/>
  <c r="G53" i="2"/>
  <c r="H53" i="2"/>
  <c r="E70" i="2"/>
  <c r="F70" i="2"/>
  <c r="G70" i="2"/>
  <c r="H70" i="2"/>
  <c r="E88" i="2"/>
  <c r="F88" i="2"/>
  <c r="G88" i="2"/>
  <c r="H88" i="2"/>
  <c r="H87" i="5"/>
  <c r="G89" i="14"/>
  <c r="H89" i="14"/>
  <c r="G87" i="12"/>
  <c r="H87" i="12"/>
  <c r="F87" i="12"/>
  <c r="E87" i="12"/>
  <c r="E87" i="11"/>
  <c r="H87" i="11"/>
  <c r="G87" i="11"/>
  <c r="F87" i="11"/>
  <c r="G87" i="5"/>
  <c r="F87" i="5"/>
  <c r="E87" i="5"/>
  <c r="E86" i="4"/>
  <c r="H86" i="4"/>
  <c r="G86" i="4"/>
  <c r="F86" i="4"/>
  <c r="F89" i="2"/>
  <c r="G89" i="2"/>
  <c r="H89" i="2"/>
  <c r="E89" i="2"/>
  <c r="E89" i="14"/>
  <c r="F89" i="14"/>
  <c r="G87" i="3"/>
  <c r="F87" i="3"/>
  <c r="E87" i="3"/>
  <c r="H87" i="3"/>
  <c r="G88" i="13"/>
  <c r="F88" i="13"/>
  <c r="H88" i="13"/>
  <c r="G90" i="14"/>
  <c r="F90" i="14"/>
  <c r="H90" i="14"/>
  <c r="H88" i="12"/>
  <c r="F88" i="11"/>
  <c r="G88" i="11"/>
  <c r="G88" i="12"/>
  <c r="F88" i="12"/>
  <c r="H88" i="11"/>
  <c r="G88" i="5"/>
  <c r="H88" i="5"/>
  <c r="F88" i="5"/>
  <c r="F88" i="3"/>
  <c r="H88" i="3"/>
  <c r="F87" i="4"/>
  <c r="H87" i="4"/>
  <c r="G87" i="4"/>
  <c r="H90" i="2"/>
  <c r="G90" i="2"/>
  <c r="F90" i="2"/>
  <c r="G88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<sst xmlns="http://schemas.openxmlformats.org/spreadsheetml/2006/main" count="1888" uniqueCount="567">
  <si>
    <t>Tallinna Hiiu kooli koolilõuna menüü</t>
  </si>
  <si>
    <t>Koolilõuna menüü</t>
  </si>
  <si>
    <t>07. nädal</t>
  </si>
  <si>
    <t>Esmaspäev</t>
  </si>
  <si>
    <t>Koostisosad</t>
  </si>
  <si>
    <t>Kogus, g</t>
  </si>
  <si>
    <t>Energia, kcal</t>
  </si>
  <si>
    <t>Süsivesikud, g</t>
  </si>
  <si>
    <t>Rasvad, g</t>
  </si>
  <si>
    <t>Valgud, g</t>
  </si>
  <si>
    <t>Kanakaste kurkumiga (L)</t>
  </si>
  <si>
    <r>
      <t>Kanaliha, mugulsibul, maisitärklis,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kurkum, must pipar, söögisool, vesi, toiduõli, petersell</t>
    </r>
  </si>
  <si>
    <t xml:space="preserve">Kodune sealihaguljašš </t>
  </si>
  <si>
    <t>Sealiha, vesi, rohelinepaprika, mugulsibul, tomatipüree, toiduõli, küüslauk, petersell, jahvatatud paprika, söögisool, loorber, must pipar, vürtsköömen</t>
  </si>
  <si>
    <t>Taimetoit</t>
  </si>
  <si>
    <t>Läätseguljašš (mahe)</t>
  </si>
  <si>
    <t>Läätsed ,vesi, roheline paprika, mugulsibul, tomatipüree, toiduõli, küüslauk, värske petersell, jahvatatud paprika, söögisool, loorber, must pipar, vürtsköömen</t>
  </si>
  <si>
    <t>Kaalikas, röstitud</t>
  </si>
  <si>
    <t xml:space="preserve">Kaalikas, toiduõli, söögisool </t>
  </si>
  <si>
    <t>Täisterapasta/pasta (G)</t>
  </si>
  <si>
    <r>
      <rPr>
        <b/>
        <sz val="12"/>
        <color rgb="FF000000"/>
        <rFont val="Dussmann"/>
        <charset val="186"/>
      </rPr>
      <t>Täisterapasta/pasta</t>
    </r>
    <r>
      <rPr>
        <sz val="12"/>
        <color rgb="FF000000"/>
        <rFont val="Dussmann"/>
        <charset val="186"/>
      </rPr>
      <t xml:space="preserve"> </t>
    </r>
    <r>
      <rPr>
        <i/>
        <sz val="12"/>
        <color rgb="FF000000"/>
        <rFont val="Dussmann"/>
        <charset val="186"/>
      </rPr>
      <t>(</t>
    </r>
    <r>
      <rPr>
        <b/>
        <i/>
        <sz val="10"/>
        <color rgb="FF000000"/>
        <rFont val="Dussmann"/>
        <charset val="186"/>
      </rPr>
      <t>durumnisujahu</t>
    </r>
    <r>
      <rPr>
        <i/>
        <sz val="10"/>
        <color rgb="FF000000"/>
        <rFont val="Dussmann"/>
        <charset val="186"/>
      </rPr>
      <t>, vesi)</t>
    </r>
    <r>
      <rPr>
        <sz val="12"/>
        <color indexed="8"/>
        <rFont val="Dussmann"/>
        <charset val="186"/>
      </rPr>
      <t>, söögisool, vesi, toiduõli</t>
    </r>
  </si>
  <si>
    <t>Riis, aurutatud</t>
  </si>
  <si>
    <t xml:space="preserve">Riis, vesi, söögisool </t>
  </si>
  <si>
    <t>Peedi-küüslaugusalat</t>
  </si>
  <si>
    <t>Peet, küüslauk</t>
  </si>
  <si>
    <t>Kapsa-porgandisalat</t>
  </si>
  <si>
    <t>Valge peakapsas, porgand, suhkur, söögisool, sidrunimahl, toiduõli</t>
  </si>
  <si>
    <t>Hiina kapsas, mais, šampinjonid peterselliga</t>
  </si>
  <si>
    <t>Salatikaste</t>
  </si>
  <si>
    <r>
      <t xml:space="preserve">Õunamahl, õunaäädikas, toiduõli, sidrunimahl,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must pipar, petersell</t>
    </r>
  </si>
  <si>
    <t>Seemnesegu</t>
  </si>
  <si>
    <r>
      <t xml:space="preserve">Kõrvitsaseemned, päevalilleseemned, </t>
    </r>
    <r>
      <rPr>
        <b/>
        <sz val="12"/>
        <rFont val="Dussmann"/>
        <family val="2"/>
        <charset val="186"/>
      </rPr>
      <t>seesamiseemned</t>
    </r>
  </si>
  <si>
    <t>PRIA</t>
  </si>
  <si>
    <t>Piimatooted (piim, keefir) (L)</t>
  </si>
  <si>
    <t>Rukkileiva- ja sepikutoodete valik (G)</t>
  </si>
  <si>
    <t xml:space="preserve">Õun </t>
  </si>
  <si>
    <t>Kokku:</t>
  </si>
  <si>
    <t>Teisipäev</t>
  </si>
  <si>
    <t xml:space="preserve">Värskekapsaborš sealihaga </t>
  </si>
  <si>
    <t>Peet, kartul, porgand, valge peakapsas, pastinaak, mugulsibul, tomatipasta, seapuljong, vesi, toiduõli, sealiha, loorber, söögisool, must pipar, sidrunimahl, petersell</t>
  </si>
  <si>
    <t>Selge kalasupp köögiviljadega</t>
  </si>
  <si>
    <r>
      <t xml:space="preserve">Valge </t>
    </r>
    <r>
      <rPr>
        <b/>
        <sz val="12"/>
        <rFont val="Dussmann"/>
        <family val="2"/>
        <charset val="186"/>
      </rPr>
      <t>kala</t>
    </r>
    <r>
      <rPr>
        <sz val="12"/>
        <rFont val="Dussmann"/>
        <family val="2"/>
        <charset val="186"/>
      </rPr>
      <t>, porgand, lillkapsas, kartul, porgand, mugulsibul, küüslauk, porrulauk, toiduõli, must pipar, söögisool, vesi, värske till</t>
    </r>
  </si>
  <si>
    <t xml:space="preserve">Värskekapsaborš punaste ubadega </t>
  </si>
  <si>
    <t>Peet, kartul, porgand, peakapsas, pastinaak, punane uba, mugulsibul, tomatipasta, toiduõli, loorber, söögisool, must pipar, sidrunimahl, petersell</t>
  </si>
  <si>
    <t>Hapukoor, R 10% (L)</t>
  </si>
  <si>
    <t>Jõhvika-mannavaht (G)</t>
  </si>
  <si>
    <r>
      <t xml:space="preserve">Jõhvikas,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>manna, suhkur, vesi, vanillisuhkur, söögisool</t>
    </r>
  </si>
  <si>
    <t>Porgand</t>
  </si>
  <si>
    <t>Kolmapäev</t>
  </si>
  <si>
    <t>Kanahakklihavorm (suflee stiilis) (G, L, M, PT)</t>
  </si>
  <si>
    <r>
      <t xml:space="preserve">Broilerihakkliha,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 xml:space="preserve">manna, </t>
    </r>
    <r>
      <rPr>
        <b/>
        <sz val="12"/>
        <color rgb="FF000000"/>
        <rFont val="Dussmann"/>
        <family val="2"/>
        <charset val="186"/>
      </rPr>
      <t>riivsai,</t>
    </r>
    <r>
      <rPr>
        <sz val="12"/>
        <color indexed="8"/>
        <rFont val="Dussmann"/>
        <family val="2"/>
        <charset val="186"/>
      </rPr>
      <t xml:space="preserve"> sibulaürdisegu </t>
    </r>
    <r>
      <rPr>
        <i/>
        <sz val="10"/>
        <color rgb="FF000000"/>
        <rFont val="Dussmann"/>
        <family val="2"/>
        <charset val="186"/>
      </rPr>
      <t>(mugulsibul, petersell, till)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must pipar</t>
    </r>
  </si>
  <si>
    <t>Paneeritud ahjukala (G, PT)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</si>
  <si>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toiduõli, söögisool, must pipar, sidrunikoor</t>
    </r>
  </si>
  <si>
    <t>Juurviljapihv (G, L, M, PT)</t>
  </si>
  <si>
    <r>
      <t xml:space="preserve">Porgand, pastinaak, kartul, täistera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 </t>
    </r>
    <r>
      <rPr>
        <b/>
        <sz val="12"/>
        <color rgb="FF000000"/>
        <rFont val="Dussmann"/>
        <family val="2"/>
        <charset val="186"/>
      </rPr>
      <t>kaerahelbed,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indexed="8"/>
        <rFont val="Dussmann"/>
        <family val="2"/>
        <charset val="186"/>
      </rPr>
      <t xml:space="preserve">, kuivatatud tüümian,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must pipar</t>
    </r>
  </si>
  <si>
    <t>Külm jogurtikaste maitserohelisega (L)</t>
  </si>
  <si>
    <r>
      <t xml:space="preserve">Till, roheline sibul, 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söögisool, suhkur</t>
    </r>
  </si>
  <si>
    <t>Rooskapsas, röstitud</t>
  </si>
  <si>
    <t>Rooskapsas, söögisool, toiduõli</t>
  </si>
  <si>
    <t>Kartuli-porgandipüree (L)</t>
  </si>
  <si>
    <r>
      <t xml:space="preserve">Kartul, porgand,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vesi</t>
    </r>
  </si>
  <si>
    <t>Kuskuss, keedetud (G)</t>
  </si>
  <si>
    <r>
      <rPr>
        <b/>
        <sz val="12"/>
        <rFont val="Dussmann"/>
        <family val="2"/>
        <charset val="186"/>
      </rPr>
      <t>Kuskuss (</t>
    </r>
    <r>
      <rPr>
        <i/>
        <sz val="10"/>
        <rFont val="Dussmann"/>
        <family val="2"/>
        <charset val="186"/>
      </rPr>
      <t xml:space="preserve">Durum </t>
    </r>
    <r>
      <rPr>
        <b/>
        <i/>
        <sz val="10"/>
        <rFont val="Dussmann"/>
        <family val="2"/>
        <charset val="186"/>
      </rPr>
      <t>nisujahu</t>
    </r>
    <r>
      <rPr>
        <b/>
        <sz val="12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</si>
  <si>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Kapsa-maisi-paprikasalat</t>
  </si>
  <si>
    <t>Valge peakapsas, mais, paprika</t>
  </si>
  <si>
    <t>Hiina kapsa salat tomati ja spinatiga</t>
  </si>
  <si>
    <t>Hiina kapsas, tomat, spinat</t>
  </si>
  <si>
    <t>Porgand, roheline hernes, marineeritud punane sibul</t>
  </si>
  <si>
    <r>
      <t>Porgand, roheline hernes, marineeritud punane sibul</t>
    </r>
    <r>
      <rPr>
        <i/>
        <sz val="10"/>
        <color rgb="FF000000"/>
        <rFont val="Dussmann"/>
        <family val="2"/>
        <charset val="186"/>
      </rPr>
      <t xml:space="preserve"> (punane mugulsibul, vesi, sidrunimahl, suhkur, söögisool, must pipar, punaseveiniäädikas)</t>
    </r>
  </si>
  <si>
    <t>Pirn</t>
  </si>
  <si>
    <t>Neljapäev</t>
  </si>
  <si>
    <t xml:space="preserve">Magushapu sealihapada seesamiseemnetega </t>
  </si>
  <si>
    <r>
      <t xml:space="preserve">Sealiha, porgand, ananass, punane paprika, mugulsibul,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, sool</t>
    </r>
    <r>
      <rPr>
        <sz val="12"/>
        <color rgb="FF000000"/>
        <rFont val="Dussmann"/>
        <family val="2"/>
        <charset val="186"/>
      </rPr>
      <t>),</t>
    </r>
    <r>
      <rPr>
        <sz val="12"/>
        <color indexed="8"/>
        <rFont val="Dussmann"/>
        <family val="2"/>
        <charset val="186"/>
      </rPr>
      <t xml:space="preserve"> suhkur, tomatipasta, ananassimahl, maisitärklis, toiduõli, küüslauk, ingver, must pipar, söögisool, </t>
    </r>
    <r>
      <rPr>
        <b/>
        <sz val="12"/>
        <color rgb="FF000000"/>
        <rFont val="Dussmann"/>
        <family val="2"/>
        <charset val="186"/>
      </rPr>
      <t>seesamiseemned</t>
    </r>
    <r>
      <rPr>
        <sz val="12"/>
        <color indexed="8"/>
        <rFont val="Dussmann"/>
        <family val="2"/>
        <charset val="186"/>
      </rPr>
      <t xml:space="preserve">, toiduõli, vesi </t>
    </r>
  </si>
  <si>
    <t>Koorene kanaliha-seenehautis (G, L)</t>
  </si>
  <si>
    <r>
      <t xml:space="preserve">Kanaliha, šampinjonid, porgand, mugulsibul,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</si>
  <si>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Lillkapsas magushapus kastmes</t>
  </si>
  <si>
    <r>
      <t xml:space="preserve">Lillkapsas, vesi, porgand, mugulsibul, paprika, tomatipasta, ananassimahl, ananass, sidrunimahl, toiduõli, </t>
    </r>
    <r>
      <rPr>
        <b/>
        <i/>
        <sz val="12"/>
        <color rgb="FF000000"/>
        <rFont val="Dussmann"/>
        <family val="2"/>
        <charset val="186"/>
      </rPr>
      <t>sojakaste</t>
    </r>
    <r>
      <rPr>
        <i/>
        <sz val="12"/>
        <color rgb="FF000000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maisitärklis, küüslauk, suhkur, ingverijuur, söögisool, must pipar</t>
    </r>
  </si>
  <si>
    <t>Brokoli ja lillkapsas, aurutatud</t>
  </si>
  <si>
    <t>Bulgur, keedetud (G)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</si>
  <si>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nisu)</t>
    </r>
    <r>
      <rPr>
        <i/>
        <sz val="10"/>
        <rFont val="Dussmann"/>
        <family val="2"/>
        <charset val="186"/>
      </rPr>
      <t xml:space="preserve">, </t>
    </r>
    <r>
      <rPr>
        <sz val="12"/>
        <rFont val="Dussmann"/>
        <family val="2"/>
        <charset val="186"/>
      </rPr>
      <t>vesi, söögisool</t>
    </r>
  </si>
  <si>
    <t xml:space="preserve">Porgandi-mangosalat </t>
  </si>
  <si>
    <t>Porgand, mango, toiduõli</t>
  </si>
  <si>
    <t>Selleri-peedisalat tilliga</t>
  </si>
  <si>
    <r>
      <t xml:space="preserve">Peet,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>, värske till</t>
    </r>
  </si>
  <si>
    <t>Valge peakapsas, läätsed, redis</t>
  </si>
  <si>
    <t>Apelsin</t>
  </si>
  <si>
    <t>Reede</t>
  </si>
  <si>
    <t xml:space="preserve">Bolognese kaste </t>
  </si>
  <si>
    <t>Veisehakkliha, mugulsibul, küüslauk, porgand, tomat, tomatipasta, kuivatatud pune, kuivataud basiilik, söögisool, must pipar, vesi</t>
  </si>
  <si>
    <t>Sealihakaste tilliga (G, L)</t>
  </si>
  <si>
    <r>
      <t xml:space="preserve">Sealiha, mugulsibul, vesi,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toiduõli,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must pipar, söögisool, till</t>
    </r>
  </si>
  <si>
    <t>Bolognese kaste sojaubadega</t>
  </si>
  <si>
    <r>
      <rPr>
        <b/>
        <sz val="12"/>
        <rFont val="Dussmann"/>
        <family val="2"/>
        <charset val="186"/>
      </rPr>
      <t>Edamame oad</t>
    </r>
    <r>
      <rPr>
        <sz val="12"/>
        <rFont val="Dussmann"/>
        <family val="2"/>
        <charset val="186"/>
      </rPr>
      <t>, porgand, mugulsibul, küüslauk, kuivatatud pune, tomat, tomatipasta, kuivatatud basiilik, söögisool, must pipar, toiduõli, vesi</t>
    </r>
  </si>
  <si>
    <t>Aedoad, aurutatud</t>
  </si>
  <si>
    <r>
      <rPr>
        <b/>
        <sz val="12"/>
        <color rgb="FF000000"/>
        <rFont val="Dussmann"/>
        <family val="2"/>
        <charset val="186"/>
      </rPr>
      <t>Täisterapasta/pasta</t>
    </r>
    <r>
      <rPr>
        <i/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söögisool, vesi, toiduõli</t>
    </r>
  </si>
  <si>
    <t>Tatar, aurutatud</t>
  </si>
  <si>
    <t xml:space="preserve">Tatar, söögisool, vesi </t>
  </si>
  <si>
    <t>Kolme kapsa salat ürdiõliga</t>
  </si>
  <si>
    <t>Peakapsas valge, peakapsas punane, rooskapsas, salatikaste ( toiduõli, kuivatatud tüümian, kuivatatud basiilik, kuivatatud pune, kuivatatud petersell)</t>
  </si>
  <si>
    <t>Porgandi-paprikasalat</t>
  </si>
  <si>
    <t>Porgand, paprika, toiduõli</t>
  </si>
  <si>
    <t>150,00</t>
  </si>
  <si>
    <t>57,50</t>
  </si>
  <si>
    <t>7,20</t>
  </si>
  <si>
    <t>1,80</t>
  </si>
  <si>
    <t>1,19</t>
  </si>
  <si>
    <t>Porgand, kikerherned küüslaugu ja peterselliga, peet</t>
  </si>
  <si>
    <t>Porgand, kikerherned küüslaugu ja peterselliga (kikerhernes, küüslauk, toiduõli, söögisool, petersell), peet</t>
  </si>
  <si>
    <t>Šokolaadi-peedi brownie (G, L, M)</t>
  </si>
  <si>
    <r>
      <t xml:space="preserve">Peet, </t>
    </r>
    <r>
      <rPr>
        <b/>
        <sz val="14"/>
        <color rgb="FF000000"/>
        <rFont val="Dussmann"/>
        <charset val="186"/>
      </rPr>
      <t>kanamuna,</t>
    </r>
    <r>
      <rPr>
        <sz val="14"/>
        <color indexed="8"/>
        <rFont val="Dussmann"/>
        <charset val="186"/>
      </rPr>
      <t xml:space="preserve"> suhkur, toiduõli, kakaopulber, tume </t>
    </r>
    <r>
      <rPr>
        <b/>
        <sz val="14"/>
        <color rgb="FF000000"/>
        <rFont val="Dussmann"/>
        <charset val="186"/>
      </rPr>
      <t>šokolaad</t>
    </r>
    <r>
      <rPr>
        <sz val="14"/>
        <color indexed="8"/>
        <rFont val="Dussmann"/>
        <charset val="186"/>
      </rPr>
      <t xml:space="preserve"> (55% kakaod), </t>
    </r>
    <r>
      <rPr>
        <b/>
        <sz val="14"/>
        <color rgb="FF000000"/>
        <rFont val="Dussmann"/>
        <charset val="186"/>
      </rPr>
      <t>nisu</t>
    </r>
    <r>
      <rPr>
        <sz val="14"/>
        <color indexed="8"/>
        <rFont val="Dussmann"/>
        <charset val="186"/>
      </rPr>
      <t>jahu, sooda, söögisool, tuhksuhkur</t>
    </r>
  </si>
  <si>
    <t>NÄDALA KESKMINE KOKKU:</t>
  </si>
  <si>
    <t>Põhitoitainetest saadava energia osakaal koguenergiast (%E)</t>
  </si>
  <si>
    <t>Nõutud vahemik kahe nädala keskmisena</t>
  </si>
  <si>
    <t>700-800 kcal</t>
  </si>
  <si>
    <t>45-60%E</t>
  </si>
  <si>
    <t>25-40%E</t>
  </si>
  <si>
    <t>10-20%E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</si>
  <si>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</si>
  <si>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</si>
  <si>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</si>
  <si>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4.- 9.klassi vanuserühma toiduenergia ja toitainete vajadusest, järgides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</si>
  <si>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</si>
  <si>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</si>
  <si>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</si>
  <si>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</si>
  <si>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</si>
  <si>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</si>
  <si>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</si>
  <si>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</si>
  <si>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</si>
  <si>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</si>
  <si>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</si>
  <si>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08. nädal</t>
  </si>
  <si>
    <t>Azuu sealihaga</t>
  </si>
  <si>
    <t>Sealiha, kartul, porgand, mugulsibul, tomatipüree, hapukurk, toiduõli, jahvatatud paprika, loorber, petersell, must pipar</t>
  </si>
  <si>
    <t>Kalkunipada Vahemere ürtidega (G)</t>
  </si>
  <si>
    <r>
      <t xml:space="preserve">Kalkuniliha, paprika, pastinaak, mugulsibul, küüslauk, porgand, porrulauk,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söögisool, must pipar, kuivatatud tüümian, kuivatatud basiilik, pune, purustatud tomat, kuivatatud rosmariin, kuivatatud petersell, jahvatatud paprika,  toiduõli, vesi</t>
    </r>
  </si>
  <si>
    <t>Azuu punaste ubadega (G)</t>
  </si>
  <si>
    <t>Kartul, porgand, punane uba, mugulsibul, tomatipüree, hapukurk, toiduõli, jahvatatud paprika, loorber, petersell, must pipar</t>
  </si>
  <si>
    <t>Lillkapsas, aurutatud</t>
  </si>
  <si>
    <t>Kuskuss, aurutatud (G)</t>
  </si>
  <si>
    <t>Kuskuss, vesi, söögisool</t>
  </si>
  <si>
    <t xml:space="preserve">Tatar, vesi, söögisool </t>
  </si>
  <si>
    <t>Kapsa-mangosalat</t>
  </si>
  <si>
    <t>Valge peakapsas, mango</t>
  </si>
  <si>
    <t>Porgandi-apelsinisalat</t>
  </si>
  <si>
    <t>Porgand, apelsin, toiduõli</t>
  </si>
  <si>
    <t>Peet, kaalikas, mais</t>
  </si>
  <si>
    <t>PRIA Piimatooted (piim, keefir) (L)</t>
  </si>
  <si>
    <t xml:space="preserve">Pirn </t>
  </si>
  <si>
    <t>Hernesupp suitsulihaga (G)</t>
  </si>
  <si>
    <r>
      <t xml:space="preserve">Sealiha suitsuribid, hernes, </t>
    </r>
    <r>
      <rPr>
        <b/>
        <sz val="12"/>
        <rFont val="Dussmann"/>
        <family val="2"/>
        <charset val="186"/>
      </rPr>
      <t>odrakruup</t>
    </r>
    <r>
      <rPr>
        <sz val="12"/>
        <rFont val="Dussmann"/>
        <family val="2"/>
        <charset val="186"/>
      </rPr>
      <t>, porgand, mugulsibul, loorber, söögisool, värske petersell, toiduõli, vesi</t>
    </r>
  </si>
  <si>
    <t>Kanasupp</t>
  </si>
  <si>
    <t>Kanaliha, kartul, porgand, mugulsibul, kaalikas, värske petersell, toiduõli, vesi</t>
  </si>
  <si>
    <t>Hernesupp, lihata (G)</t>
  </si>
  <si>
    <r>
      <t xml:space="preserve">Hernes, </t>
    </r>
    <r>
      <rPr>
        <b/>
        <sz val="12"/>
        <rFont val="Dussmann"/>
        <family val="2"/>
        <charset val="186"/>
      </rPr>
      <t>odrakruup</t>
    </r>
    <r>
      <rPr>
        <sz val="12"/>
        <rFont val="Dussmann"/>
        <family val="2"/>
        <charset val="186"/>
      </rPr>
      <t>, porgand, mugulsibul, loorber, söögisool, värske petersell, toiduõli, vesi</t>
    </r>
  </si>
  <si>
    <t>Vastlakukkel vahukoorega (G, L)</t>
  </si>
  <si>
    <r>
      <rPr>
        <b/>
        <sz val="14"/>
        <color rgb="FF000000"/>
        <rFont val="Dussmann"/>
        <charset val="186"/>
      </rPr>
      <t>Piim</t>
    </r>
    <r>
      <rPr>
        <sz val="14"/>
        <color indexed="8"/>
        <rFont val="Dussmann"/>
        <charset val="186"/>
      </rPr>
      <t xml:space="preserve">, pärm,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kanamuna</t>
    </r>
    <r>
      <rPr>
        <sz val="14"/>
        <color indexed="8"/>
        <rFont val="Dussmann"/>
        <charset val="186"/>
      </rPr>
      <t xml:space="preserve">, suhkur, või, söögisool, kardemon, </t>
    </r>
    <r>
      <rPr>
        <b/>
        <sz val="14"/>
        <color rgb="FF000000"/>
        <rFont val="Dussmann"/>
        <charset val="186"/>
      </rPr>
      <t>vahukoor</t>
    </r>
  </si>
  <si>
    <t xml:space="preserve">Kapsas </t>
  </si>
  <si>
    <t>Ahjus küpsetatud broileri poolkoib tomati-paprikamarinaadis (PT)</t>
  </si>
  <si>
    <t>Broileri poolkoib, tomatipasta, jahvatatud paprika, küüslauk, söögisool, must pipar, toiduõli, petersell, pune, basiilik, tüümian, rosmariin, majoraan</t>
  </si>
  <si>
    <t>Hakkliha-suvikõrvitsapikkpoiss (M, PT)</t>
  </si>
  <si>
    <r>
      <t xml:space="preserve">Sea-veise segahakkliha, </t>
    </r>
    <r>
      <rPr>
        <b/>
        <sz val="12"/>
        <color rgb="FF000000"/>
        <rFont val="Dussmann"/>
        <charset val="186"/>
      </rPr>
      <t>riivsai</t>
    </r>
    <r>
      <rPr>
        <sz val="12"/>
        <color indexed="8"/>
        <rFont val="Dussmann"/>
        <family val="2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indexed="8"/>
        <rFont val="Dussmann"/>
        <family val="2"/>
        <charset val="186"/>
      </rPr>
      <t>, mugulsibul, porgand, suvikõrvits, söögisool, must pipar</t>
    </r>
  </si>
  <si>
    <t>Porgandi-suvikõrvitsa pikkpoiss (G, M, PT)</t>
  </si>
  <si>
    <r>
      <t>Porgand, suvikõrvits, pastinaak, mugulsibul,</t>
    </r>
    <r>
      <rPr>
        <b/>
        <sz val="12"/>
        <color rgb="FF000000"/>
        <rFont val="Dussmann"/>
        <family val="2"/>
        <charset val="186"/>
      </rPr>
      <t xml:space="preserve"> kanamuna</t>
    </r>
    <r>
      <rPr>
        <sz val="12"/>
        <color indexed="8"/>
        <rFont val="Dussmann"/>
        <family val="2"/>
        <charset val="186"/>
      </rPr>
      <t xml:space="preserve">, söögisool, must pipar, toiduõli, </t>
    </r>
    <r>
      <rPr>
        <b/>
        <sz val="12"/>
        <color rgb="FF000000"/>
        <rFont val="Dussmann"/>
        <family val="2"/>
        <charset val="186"/>
      </rPr>
      <t>riivsai,</t>
    </r>
    <r>
      <rPr>
        <sz val="12"/>
        <color indexed="8"/>
        <rFont val="Dussmann"/>
        <family val="2"/>
        <charset val="186"/>
      </rPr>
      <t xml:space="preserve"> tüümian, kuivatatud, pune, kuivatatud, petersell, kuivatatud, basiilik</t>
    </r>
  </si>
  <si>
    <t>Soe valge kaste (G, L)</t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</si>
  <si>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family val="2"/>
        <charset val="186"/>
      </rPr>
      <t>toidukoor</t>
    </r>
  </si>
  <si>
    <t>Ahjuköögiviljad</t>
  </si>
  <si>
    <t>Kaalikas, bataat, pastinaak, porgand, paprika, mugulsibul, kuivatatud roosmariin, toiduõli</t>
  </si>
  <si>
    <t>Kartulipuder (L)</t>
  </si>
  <si>
    <r>
      <t xml:space="preserve">Kartul,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</si>
  <si>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t>Kapsa-kurgisalat tilliga</t>
  </si>
  <si>
    <t xml:space="preserve">Valge peakapsas, värske kurk, till </t>
  </si>
  <si>
    <t>Kaalika-porgandisalat</t>
  </si>
  <si>
    <t xml:space="preserve">Kaalikas, porgand, toiduõli </t>
  </si>
  <si>
    <t>Porgand, mais, brokoli</t>
  </si>
  <si>
    <t>Värskekapsahautis segahakklihaga</t>
  </si>
  <si>
    <t>Valge peakapsas, sea-veise segahakkliha, porgand, mugulsibul, toiduõli, vesi, söögisool, must pipar, till</t>
  </si>
  <si>
    <t>Kalapada värviliste köögiviljadega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</si>
  <si>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>, mugulsibul, küüslauk, porgand, paprika, purustatud tomat, toiduõli, sidrunimahl, kuivatatud pune, kuivatatud tüümian, pastinaak, mais, loorber, söögisool, must pipar, petersell</t>
    </r>
  </si>
  <si>
    <t>Värskekapsahautis roheliste hernestega</t>
  </si>
  <si>
    <t>Valge peakapsas, rohelised herned, porgand, mugulsibul, toiduõli, vesi, söögisool, must pipar, till</t>
  </si>
  <si>
    <t>Kartul, aurutatud (mahe)</t>
  </si>
  <si>
    <t>Kõrvitsa-porgandi-virsikusalat</t>
  </si>
  <si>
    <t>Kõrvits, porgand, virsik</t>
  </si>
  <si>
    <t>Kapsa-porrulaugu salat</t>
  </si>
  <si>
    <t>Valge peakapsas, porrulauk</t>
  </si>
  <si>
    <t>Kaalikas, hernes, porrulauk</t>
  </si>
  <si>
    <t>Riisiroog köögiviljade ja kanalihaga (L)</t>
  </si>
  <si>
    <r>
      <t xml:space="preserve">Riis, kanaliha, rohelised herned, porgand, mugulsibul, toiduõli, </t>
    </r>
    <r>
      <rPr>
        <b/>
        <sz val="12"/>
        <color rgb="FF000000"/>
        <rFont val="Dussmann"/>
        <charset val="186"/>
      </rPr>
      <t>toidukoor</t>
    </r>
    <r>
      <rPr>
        <sz val="12"/>
        <color indexed="8"/>
        <rFont val="Dussmann"/>
        <family val="2"/>
        <charset val="186"/>
      </rPr>
      <t>, vesi, söögisool, must pipar, petersell</t>
    </r>
  </si>
  <si>
    <t>Tomatine ahjupasta hakklihaga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</si>
  <si>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sea-veise segahakkliha, mugulsibul, vesi, toiduõli, basiilik, pune, tomatipasta, söögisool, must pipar</t>
    </r>
  </si>
  <si>
    <t>Tomatine ahjupasta aedubadega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</si>
  <si>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aedoad, mugulsibul, küülauk, vesi, toiduõli, basiilik, pune, tomatipasta, söögisool, must pipar</t>
    </r>
  </si>
  <si>
    <t>Külm jogurti-küüslaugukaste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</si>
  <si>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sidrunimahl, suhkur, küüslauk</t>
    </r>
  </si>
  <si>
    <t>Kõrvits, röstitud</t>
  </si>
  <si>
    <t>Hiina kapsa salat maisiga</t>
  </si>
  <si>
    <t>Hiina kapsa, mais</t>
  </si>
  <si>
    <t>Porgandi-brokolisalat</t>
  </si>
  <si>
    <t xml:space="preserve">Porgand, brokoli, toiduõli, sidrunimahl </t>
  </si>
  <si>
    <t>20,8</t>
  </si>
  <si>
    <t>2,63</t>
  </si>
  <si>
    <t>0,62</t>
  </si>
  <si>
    <t>0,48</t>
  </si>
  <si>
    <t>Jääsalat, valge redis, punane uba</t>
  </si>
  <si>
    <t>10. nädal</t>
  </si>
  <si>
    <t>Kanapada ananassiga</t>
  </si>
  <si>
    <t>Kana kintsuliha, küüslauk, paprika, ananass, suvikõrvits, mugulsibul, purustatud tomat, tomatipasta, basiilik, vesi, toiduõli, suhkur, söögisool, must pipar</t>
  </si>
  <si>
    <t>Kurzeme strooganov (G, L)</t>
  </si>
  <si>
    <r>
      <t xml:space="preserve">Sealiha,  toorsuitsu peekon, mugulsibul, soolakurk,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</si>
  <si>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Suvikõrvitsa-oapada ananassiga (G, L)</t>
  </si>
  <si>
    <r>
      <t xml:space="preserve">Suvikõrvits, uba, paprika, porgand, mugulsibul, ananass, vesi, </t>
    </r>
    <r>
      <rPr>
        <b/>
        <sz val="12"/>
        <rFont val="Dussmann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toidukoor</t>
    </r>
    <r>
      <rPr>
        <sz val="12"/>
        <rFont val="Dussmann"/>
        <family val="2"/>
        <charset val="186"/>
      </rPr>
      <t>, toiduõli, söögisool, must pipar</t>
    </r>
  </si>
  <si>
    <t>Aedoad, aurutatu</t>
  </si>
  <si>
    <t>Peedi-mädarõikasalat (L)</t>
  </si>
  <si>
    <r>
      <t xml:space="preserve">Peet, piprajuur (mädarõigas),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õun, suhkur, </t>
    </r>
  </si>
  <si>
    <t>Hiina kapsa-tomatisalat</t>
  </si>
  <si>
    <t>Porgand, porrulauk, lillkapsas</t>
  </si>
  <si>
    <t/>
  </si>
  <si>
    <t>PRIA Piimatooted (piim, keefir ) (L)</t>
  </si>
  <si>
    <t>Hakklihasupp</t>
  </si>
  <si>
    <t>Seahakkliha, kartul, porgand, mugulsibul, vesi, loorber, petersell, söögisool, must pipar</t>
  </si>
  <si>
    <t>Rassolnik kanalihaga (G)</t>
  </si>
  <si>
    <r>
      <t xml:space="preserve">Kanaliha,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hapukurk, söögisool, must pipar, toiduõli, till</t>
    </r>
  </si>
  <si>
    <t xml:space="preserve">Juurviljasupp (L) </t>
  </si>
  <si>
    <t>Kartul, porgand, mugulsibul, juurseller, pastinaak, vesi, toidukoor, söögisool, petersell, värske</t>
  </si>
  <si>
    <t>Kohupiimakreem mustikakisselliga (L)</t>
  </si>
  <si>
    <r>
      <t xml:space="preserve">Maitsestamata </t>
    </r>
    <r>
      <rPr>
        <b/>
        <sz val="12"/>
        <rFont val="Dussmann"/>
        <charset val="186"/>
      </rPr>
      <t>kohupiim</t>
    </r>
    <r>
      <rPr>
        <sz val="12"/>
        <rFont val="Dussmann"/>
        <charset val="186"/>
      </rPr>
      <t xml:space="preserve">, maitsestamata </t>
    </r>
    <r>
      <rPr>
        <b/>
        <sz val="12"/>
        <rFont val="Dussmann"/>
        <charset val="186"/>
      </rPr>
      <t>jogurt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vahukoor</t>
    </r>
    <r>
      <rPr>
        <sz val="12"/>
        <rFont val="Dussmann"/>
        <charset val="186"/>
      </rPr>
      <t>, suhkur, vanillisuhkur, mustikas, õunamahl, vesi, kartulitärklis, sidrunimahl</t>
    </r>
  </si>
  <si>
    <t>Gratineeritud valge kala (G, L)</t>
  </si>
  <si>
    <r>
      <t>Valge</t>
    </r>
    <r>
      <rPr>
        <b/>
        <sz val="12"/>
        <color rgb="FF000000"/>
        <rFont val="Dussmann"/>
        <family val="2"/>
        <charset val="186"/>
      </rPr>
      <t xml:space="preserve"> 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>, toiduõli, sidrunimahl, söögisool, must pipar, till</t>
    </r>
  </si>
  <si>
    <t>Ahjuliha (PT)</t>
  </si>
  <si>
    <t>Sealiha, mugulsibul, toiduõli, vesi, söögisool, must pipar</t>
  </si>
  <si>
    <t>Läätse-porgandi pikkpoiss (G, M, PT)</t>
  </si>
  <si>
    <r>
      <rPr>
        <sz val="12"/>
        <color rgb="FF000000"/>
        <rFont val="Dussmann"/>
      </rPr>
      <t>Porgand, läätsed (punased/oranžid), pastinaak, mugulsibul, kana</t>
    </r>
    <r>
      <rPr>
        <b/>
        <sz val="12"/>
        <color rgb="FF000000"/>
        <rFont val="Dussmann"/>
      </rPr>
      <t>muna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riivsai</t>
    </r>
    <r>
      <rPr>
        <sz val="12"/>
        <color rgb="FF000000"/>
        <rFont val="Dussmann"/>
      </rPr>
      <t>, vesi, söögisool, must pipar, toiduõli, tüümian</t>
    </r>
  </si>
  <si>
    <t>50,00</t>
  </si>
  <si>
    <t>72,40</t>
  </si>
  <si>
    <t>9,15</t>
  </si>
  <si>
    <t>2,05</t>
  </si>
  <si>
    <t>3,31</t>
  </si>
  <si>
    <t>Külm hapukoorekaste murulauguga (L)</t>
  </si>
  <si>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murulauk, sidrunimahl, suhkur, söögisool</t>
    </r>
  </si>
  <si>
    <t>Lillkapsas, auruatatud</t>
  </si>
  <si>
    <t>Kartul, aurutatud</t>
  </si>
  <si>
    <t>Kaalikas, pastinaak, porgand, paprika, tüümian, toiduõli, söögisool</t>
  </si>
  <si>
    <t>Hapukapsa-paprikasalat</t>
  </si>
  <si>
    <t>Hapukapsas, paprika</t>
  </si>
  <si>
    <t>Peedi-rohelisesibulasalat</t>
  </si>
  <si>
    <t>Peet, roheline sibul</t>
  </si>
  <si>
    <t>Kõrvits, porgand, hapukurk</t>
  </si>
  <si>
    <t>Böfstrooganov (G, L)</t>
  </si>
  <si>
    <r>
      <t xml:space="preserve">Veiseliha, </t>
    </r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mugulsibul, tomatipüree,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vesi, toiduõli, </t>
    </r>
    <r>
      <rPr>
        <b/>
        <sz val="12"/>
        <color rgb="FF000000"/>
        <rFont val="Dussmann"/>
        <family val="2"/>
        <charset val="186"/>
      </rPr>
      <t>sinep,</t>
    </r>
    <r>
      <rPr>
        <sz val="12"/>
        <color indexed="8"/>
        <rFont val="Dussmann"/>
        <family val="2"/>
        <charset val="186"/>
      </rPr>
      <t xml:space="preserve"> petersell, söögisool, must pipar</t>
    </r>
  </si>
  <si>
    <t>Kana-paprikahautis (G, L)</t>
  </si>
  <si>
    <r>
      <t xml:space="preserve">Kanaliha, paprika, mugulsibul, küüslauk,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nisujahu</t>
    </r>
    <r>
      <rPr>
        <sz val="12"/>
        <color indexed="8"/>
        <rFont val="Dussmann"/>
        <family val="2"/>
        <charset val="186"/>
      </rPr>
      <t xml:space="preserve">, jahvatatud paprika, söögisool, must pipar, jahvatatud tüümian, toiduõli, vesi </t>
    </r>
  </si>
  <si>
    <t>Köögiviljastrooganov (G, L)</t>
  </si>
  <si>
    <r>
      <t>Porgand,</t>
    </r>
    <r>
      <rPr>
        <b/>
        <sz val="12"/>
        <color rgb="FF000000"/>
        <rFont val="Dussmann"/>
        <family val="2"/>
        <charset val="186"/>
      </rPr>
      <t xml:space="preserve"> juurseller,</t>
    </r>
    <r>
      <rPr>
        <sz val="12"/>
        <color indexed="8"/>
        <rFont val="Dussmann"/>
        <family val="2"/>
        <charset val="186"/>
      </rPr>
      <t xml:space="preserve"> pastinaak, kaalikas, rohelised herned, mugulsibul, tomatipüree, vesi,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jahvataud paprika</t>
    </r>
  </si>
  <si>
    <t>Porgand, aurutatud</t>
  </si>
  <si>
    <t>Valge redise-paprikasalat</t>
  </si>
  <si>
    <t>Valge redis, paprika</t>
  </si>
  <si>
    <t>Hiina kapsa salat spinatiga</t>
  </si>
  <si>
    <t>Peet, läätsed, mais</t>
  </si>
  <si>
    <t>Piimatooted (piim, keefir ) (L)</t>
  </si>
  <si>
    <t>Kartuli-hakklihavorm</t>
  </si>
  <si>
    <t xml:space="preserve">Segahakkliha, kartul, porgand, mugulsibul, küüslauk, söögisool, must pipar, toiduõli, vesi </t>
  </si>
  <si>
    <t>Pilaff kanalihaga</t>
  </si>
  <si>
    <t>Kanaliha, riis, porgand, paprika, mugulsibul, tomatipasta, söögisool, must pipar, värske petersell, toiduõli, vesi</t>
  </si>
  <si>
    <t>Kartuli-seeneroog Vahemere ürtidega</t>
  </si>
  <si>
    <t>Kartul, šampinjonid, mugulsibul, vesi, Vahemere ürdid Santa Maria (Punane paprika (25%), ürdid (25% basiilik, pune, aed-piparrohi, tüümian), koriander, küüslauk, sibul, vürts), toiduõli, söögisool, must pipar</t>
  </si>
  <si>
    <t>Hapukoore-jogurtikaste ürtidega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</si>
  <si>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 xml:space="preserve">, värske till, söögisool </t>
    </r>
  </si>
  <si>
    <t>Rooskapsas, aurutatud</t>
  </si>
  <si>
    <t>Salatisegu pirni ja röstitud Kreeka pähklitega (P)</t>
  </si>
  <si>
    <r>
      <t xml:space="preserve">Jääsalat, lehtsalat, rukola, spinat, pirn, </t>
    </r>
    <r>
      <rPr>
        <b/>
        <sz val="12"/>
        <color rgb="FF000000"/>
        <rFont val="Dussmann"/>
        <family val="2"/>
        <charset val="186"/>
      </rPr>
      <t>Kreeka pähklid</t>
    </r>
  </si>
  <si>
    <t>Valge peakapsas-ananassisalat</t>
  </si>
  <si>
    <t>Kaalikas, porgand, roheline hernes</t>
  </si>
  <si>
    <t>Põhitoitainetest  saadava energia osakaal koguenergiast (%E)</t>
  </si>
  <si>
    <t>11. nädal</t>
  </si>
  <si>
    <t>Kanakaste sulatatud juustuga (G, L)</t>
  </si>
  <si>
    <r>
      <t xml:space="preserve">Kanaliha, piim, sulatatud </t>
    </r>
    <r>
      <rPr>
        <b/>
        <sz val="12"/>
        <color rgb="FF000000"/>
        <rFont val="Dussmann"/>
        <family val="2"/>
        <charset val="186"/>
      </rPr>
      <t>juust,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</t>
    </r>
  </si>
  <si>
    <t>Raguu sealihast (G)</t>
  </si>
  <si>
    <t>Sealiha, porgand, mugulsibul, küüslauk, varsseller, purustatud tomat, toiduõli, vesi, söögisool, must pipar, petersell</t>
  </si>
  <si>
    <t>Kikerhernekaste sulatatud juustuga ja basiilikuga (G, L)</t>
  </si>
  <si>
    <r>
      <rPr>
        <sz val="12"/>
        <color rgb="FF000000"/>
        <rFont val="Dussmann"/>
      </rPr>
      <t xml:space="preserve">Kikerherned,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>,</t>
    </r>
    <r>
      <rPr>
        <b/>
        <sz val="12"/>
        <color rgb="FF000000"/>
        <rFont val="Dussmann"/>
      </rPr>
      <t xml:space="preserve"> </t>
    </r>
    <r>
      <rPr>
        <sz val="12"/>
        <color rgb="FF000000"/>
        <rFont val="Dussmann"/>
      </rPr>
      <t>sulatatud</t>
    </r>
    <r>
      <rPr>
        <b/>
        <sz val="12"/>
        <color rgb="FF000000"/>
        <rFont val="Dussmann"/>
      </rPr>
      <t xml:space="preserve"> juust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 xml:space="preserve">nisujahu, </t>
    </r>
    <r>
      <rPr>
        <sz val="12"/>
        <color rgb="FF000000"/>
        <rFont val="Dussmann"/>
      </rPr>
      <t>söögisool, must pipar, toiduõli, värske petersell, värske basiilik</t>
    </r>
  </si>
  <si>
    <t>Brokoli, aurutatud</t>
  </si>
  <si>
    <t>Tatar, vesi, söögisool</t>
  </si>
  <si>
    <t>Porgandi-ananassisalat</t>
  </si>
  <si>
    <t>Porgand, ananass</t>
  </si>
  <si>
    <t>Hiina kapsa-kurgisalat tilliga</t>
  </si>
  <si>
    <t>Hiina kapsas,kurk, till, toiduõli</t>
  </si>
  <si>
    <t>Peet, kapsas, rohelised herned</t>
  </si>
  <si>
    <t>Kanasupp lillkapsaga</t>
  </si>
  <si>
    <r>
      <t xml:space="preserve">Kartul, kanaliha, porgand, </t>
    </r>
    <r>
      <rPr>
        <b/>
        <sz val="12"/>
        <rFont val="Dussmann"/>
        <charset val="186"/>
      </rPr>
      <t>juurseller</t>
    </r>
    <r>
      <rPr>
        <sz val="12"/>
        <rFont val="Dussmann"/>
        <charset val="186"/>
      </rPr>
      <t>, mugulsibul, lillkapsas, toiduõli, vesi, söögisool, must pipar, petersell, till</t>
    </r>
  </si>
  <si>
    <t>Frikadellisupp (G, L, M)</t>
  </si>
  <si>
    <r>
      <t xml:space="preserve">Frikadellid (sea-veise segahakkliha, </t>
    </r>
    <r>
      <rPr>
        <b/>
        <sz val="12"/>
        <rFont val="Dussmann"/>
        <charset val="186"/>
      </rPr>
      <t>kanamuna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riivsai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piim,</t>
    </r>
    <r>
      <rPr>
        <sz val="12"/>
        <rFont val="Dussmann"/>
        <charset val="186"/>
      </rPr>
      <t xml:space="preserve"> söögisool, must pipar, till)</t>
    </r>
  </si>
  <si>
    <t>Aedviljasupp kinoaga</t>
  </si>
  <si>
    <t>Kartul, porgand, mugulsibul, rohelised herned, kinoa, vesi, toiduõli, must pipar, till</t>
  </si>
  <si>
    <t>100,00</t>
  </si>
  <si>
    <t>98,40</t>
  </si>
  <si>
    <t>12,30</t>
  </si>
  <si>
    <t>3,78</t>
  </si>
  <si>
    <t>2,70</t>
  </si>
  <si>
    <t>Kakaopuding  moosiga (L, VS)</t>
  </si>
  <si>
    <r>
      <rPr>
        <b/>
        <sz val="12"/>
        <rFont val="Dussmann"/>
        <charset val="186"/>
      </rPr>
      <t>Piim</t>
    </r>
    <r>
      <rPr>
        <sz val="12"/>
        <rFont val="Dussmann"/>
        <charset val="186"/>
      </rPr>
      <t>, suhkur, vanillisuhkur, kakaopulber, maisitärklis, söögisool, marjamoos</t>
    </r>
  </si>
  <si>
    <t>Lõhepikkpoiss (G, M, PT)</t>
  </si>
  <si>
    <r>
      <rPr>
        <b/>
        <sz val="12"/>
        <rFont val="Dussmann"/>
        <family val="2"/>
        <charset val="186"/>
      </rPr>
      <t>Lõhe,</t>
    </r>
    <r>
      <rPr>
        <sz val="12"/>
        <rFont val="Dussmann"/>
        <family val="2"/>
        <charset val="186"/>
      </rPr>
      <t xml:space="preserve"> kartul, mugulsibul, </t>
    </r>
    <r>
      <rPr>
        <b/>
        <sz val="12"/>
        <rFont val="Dussmann"/>
        <family val="2"/>
        <charset val="186"/>
      </rPr>
      <t>riivsai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kanamuna,</t>
    </r>
    <r>
      <rPr>
        <sz val="12"/>
        <rFont val="Dussmann"/>
        <family val="2"/>
        <charset val="186"/>
      </rPr>
      <t xml:space="preserve"> söögisool, must pipar, sidrunikoor, till, vesi</t>
    </r>
  </si>
  <si>
    <t>Ahjus küpsetatud kanakintsuliha (PT)</t>
  </si>
  <si>
    <t>Kana kintsuliha, toiduõli, jahvatatud paprika, küüslauk, söögisool, must pipar, petersell</t>
  </si>
  <si>
    <t>Tatra-seenekotletid (G, PT)</t>
  </si>
  <si>
    <r>
      <t xml:space="preserve">Tatar, mugulsibul, toiduõli,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täisteranisujahu</t>
    </r>
    <r>
      <rPr>
        <sz val="12"/>
        <color indexed="8"/>
        <rFont val="Dussmann"/>
        <family val="2"/>
        <charset val="186"/>
      </rPr>
      <t>, šampinjon, söögisool, must pipar, jahvatatud paprika</t>
    </r>
  </si>
  <si>
    <t>Kodujuustukaste (L)</t>
  </si>
  <si>
    <r>
      <rPr>
        <b/>
        <sz val="12"/>
        <color rgb="FF000000"/>
        <rFont val="Dussmann"/>
        <charset val="186"/>
      </rPr>
      <t>Kodujuust</t>
    </r>
    <r>
      <rPr>
        <sz val="12"/>
        <color indexed="8"/>
        <rFont val="Dussmann"/>
        <family val="2"/>
        <charset val="186"/>
      </rPr>
      <t xml:space="preserve">, maitsestamata </t>
    </r>
    <r>
      <rPr>
        <b/>
        <sz val="12"/>
        <color rgb="FF000000"/>
        <rFont val="Dussmann"/>
        <charset val="186"/>
      </rPr>
      <t>jogur</t>
    </r>
    <r>
      <rPr>
        <sz val="12"/>
        <color indexed="8"/>
        <rFont val="Dussmann"/>
        <family val="2"/>
        <charset val="186"/>
      </rPr>
      <t>t, petersell, söögisool</t>
    </r>
  </si>
  <si>
    <t>Peet, röstitud</t>
  </si>
  <si>
    <t>Punase kapsa-apelsinisalat</t>
  </si>
  <si>
    <t>Punane peakapsas, apelsin</t>
  </si>
  <si>
    <t>Porgandisalat roheliste hernestega</t>
  </si>
  <si>
    <t>Kaalikas, mais, redis</t>
  </si>
  <si>
    <t xml:space="preserve">Maksastrooganov (G, L) </t>
  </si>
  <si>
    <r>
      <t xml:space="preserve">Veisemaks, mugulsibul, tomatipüree,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toiduõli, vesi,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petersell</t>
    </r>
  </si>
  <si>
    <t>Kanaliha-köögiviljahautis (G, L)</t>
  </si>
  <si>
    <r>
      <t xml:space="preserve">Kanaliha, porgand, mugulsibul, küüslauk, paprika,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petersell, jahvatatud paprika, söögisool, must pipar, toiduõli, vesi</t>
    </r>
  </si>
  <si>
    <r>
      <t>Porgand,</t>
    </r>
    <r>
      <rPr>
        <b/>
        <sz val="12"/>
        <rFont val="Dussmann"/>
        <family val="2"/>
        <charset val="186"/>
      </rPr>
      <t xml:space="preserve"> juurseller</t>
    </r>
    <r>
      <rPr>
        <sz val="12"/>
        <rFont val="Dussmann"/>
        <family val="2"/>
        <charset val="186"/>
      </rPr>
      <t xml:space="preserve">, pastinaak, kaalikas, rohelised herned, mugulsibul, tomatipüree, vesi,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>, toiduõli, söögisool, must pipar, jahvatanud paprika</t>
    </r>
  </si>
  <si>
    <t>Tatar, söögisool, vesi</t>
  </si>
  <si>
    <t>Porgand, läätsed, peet</t>
  </si>
  <si>
    <t>Koorene kanapasta (G, L)</t>
  </si>
  <si>
    <t>Makaronid (durumnisujahu, vesi), kanaliha, suvikõrvits, punane paprika, küüslauk, mugulsibul, sulatatud juust, toidukoor, basiilik</t>
  </si>
  <si>
    <t>Riisi–hakkliha–kapsa pajaroog</t>
  </si>
  <si>
    <t>Sea-veise segahakkliha, valge peakapsas, riis, mugulsibul, porgand, toiduõli, vesi, tomatipasta, söögisool, must pipar, jahvatatud paprika, loorber</t>
  </si>
  <si>
    <t>Suvikõrvitsapasta juustu ja basiilikuga (G, L)</t>
  </si>
  <si>
    <t>Täisterapasta (durumnisujahu, vesi), suvikõrvits, toiduõli, mugulsibul, basiilik, juust, petersell, vesi, söögisool, must pipar</t>
  </si>
  <si>
    <t>Külm kaste rohelise sibulaga (L)</t>
  </si>
  <si>
    <t>Hapukoor, roheline sibul, söögisool, suhkur</t>
  </si>
  <si>
    <t>Köögiviljad, aurutatud</t>
  </si>
  <si>
    <t>Brokoli, lillkapsas, paprika</t>
  </si>
  <si>
    <t>Porgand, rohelised herned, toiduõli</t>
  </si>
  <si>
    <t>Õunamahl, õunaäädikas, toiduõli, sidrunimahl, sinepipulber, söögisool, must pipar, petersell</t>
  </si>
  <si>
    <t>Kõrvitsaseemned, päevalilleseemned, seesamiseemned</t>
  </si>
  <si>
    <t>12. nädal</t>
  </si>
  <si>
    <t>Tikka Masala kastmes kanalihatükid (L)</t>
  </si>
  <si>
    <t>Kanaliha, maitsestamatajogurt, mugulsibul, toiduõli, küüslauk, vesi,tomatipüree, purustatud tomat,sidrunimahl, vürtsköömnen, koriandrer, jahvatatud paprika , ingver, kurkum, nelk, jahvatatud tšillipipar, söögisool</t>
  </si>
  <si>
    <t>Hautatud sealihapada salveiga</t>
  </si>
  <si>
    <t>Sealiha, porgand, paprika, mugulsibul, küüslauk, vesi, söögisool, must pipar, loorber, salvei</t>
  </si>
  <si>
    <t>Tikka Masala kastmes tofu (L)</t>
  </si>
  <si>
    <r>
      <t xml:space="preserve">Purustatud tomat, </t>
    </r>
    <r>
      <rPr>
        <b/>
        <sz val="12"/>
        <color rgb="FF000000"/>
        <rFont val="Dussmann"/>
      </rPr>
      <t>tofu</t>
    </r>
    <r>
      <rPr>
        <sz val="12"/>
        <color rgb="FF000000"/>
        <rFont val="Dussmann"/>
      </rPr>
      <t xml:space="preserve"> (vesi, </t>
    </r>
    <r>
      <rPr>
        <b/>
        <sz val="12"/>
        <color rgb="FF000000"/>
        <rFont val="Dussmann"/>
      </rPr>
      <t>sojaoad</t>
    </r>
    <r>
      <rPr>
        <sz val="12"/>
        <color rgb="FF000000"/>
        <rFont val="Dussmann"/>
      </rPr>
      <t xml:space="preserve">, sidrunhape), tomatipasta, vesi, maitsestamata </t>
    </r>
    <r>
      <rPr>
        <b/>
        <sz val="12"/>
        <color rgb="FF000000"/>
        <rFont val="Dussmann"/>
        <charset val="186"/>
      </rPr>
      <t>jogurt</t>
    </r>
    <r>
      <rPr>
        <sz val="12"/>
        <color rgb="FF000000"/>
        <rFont val="Dussmann"/>
      </rPr>
      <t>, mugulsibul, toiduõli, küüslauk, sidrunimahl, Tikka Masala maitseainesegu (vürtsköömen,  paprika,  koriander, ingver, kurkum, kaneel, nelk, tšillipipar), söögisool, suhkur,  must pipar</t>
    </r>
  </si>
  <si>
    <t>Peedi-soolakurgisalat</t>
  </si>
  <si>
    <t>Peet, soolakurk, till</t>
  </si>
  <si>
    <r>
      <t xml:space="preserve">Õunamahl, õunaäädikas, toiduõli, sidrunimahl, </t>
    </r>
    <r>
      <rPr>
        <b/>
        <sz val="12"/>
        <color rgb="FF000000"/>
        <rFont val="Dussmann"/>
        <charset val="186"/>
      </rPr>
      <t>sinepipulbe</t>
    </r>
    <r>
      <rPr>
        <sz val="12"/>
        <color indexed="8"/>
        <rFont val="Dussmann"/>
        <family val="2"/>
        <charset val="186"/>
      </rPr>
      <t>r, söögisool, must pipar, petersell</t>
    </r>
  </si>
  <si>
    <t>Koorene lõhesupp (L)</t>
  </si>
  <si>
    <r>
      <rPr>
        <b/>
        <sz val="12"/>
        <rFont val="Dussmann"/>
        <family val="2"/>
        <charset val="186"/>
      </rPr>
      <t>Lõhe</t>
    </r>
    <r>
      <rPr>
        <sz val="12"/>
        <rFont val="Dussmann"/>
        <family val="2"/>
        <charset val="186"/>
      </rPr>
      <t xml:space="preserve">, kartul, mugulsibul, porgand, vesi,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söögisool, till, loorber, vürtspipar, must terapipar</t>
    </r>
  </si>
  <si>
    <t xml:space="preserve">Borš sealihaga </t>
  </si>
  <si>
    <t>Borš läätsedega</t>
  </si>
  <si>
    <t>Peet, kartul, porgand, läätsed, valge peakapsas, pastinaak, mugulsibul, tomatipasta, vesi, toiduõli, loorber, söögisool, must pipar, sidrunimahl, petersell</t>
  </si>
  <si>
    <t>Mahlatarretis vahukoorega (L)</t>
  </si>
  <si>
    <r>
      <t xml:space="preserve">Õunamahl, mustsõstramahl, vesi, suhkur, želatiin, </t>
    </r>
    <r>
      <rPr>
        <b/>
        <sz val="14"/>
        <color rgb="FF000000"/>
        <rFont val="Dussmann"/>
        <charset val="186"/>
      </rPr>
      <t>vahukoor</t>
    </r>
  </si>
  <si>
    <t>Prantsuse ürtidega hautatud kana kintsuliha (PT)</t>
  </si>
  <si>
    <r>
      <t>Kanakintsuliha, porgand, mugulsibul, küüslauk, loorber, Prantsuse ürdisegu Santa Maria (</t>
    </r>
    <r>
      <rPr>
        <i/>
        <sz val="10"/>
        <color rgb="FF000000"/>
        <rFont val="Dussmann"/>
        <family val="2"/>
        <charset val="186"/>
      </rPr>
      <t>rosmariin, petersell, majoraan, pune, tüümian, basiilik, aed-piparrohi, estragon)</t>
    </r>
    <r>
      <rPr>
        <sz val="12"/>
        <color indexed="8"/>
        <rFont val="Dussmann"/>
        <family val="2"/>
        <charset val="186"/>
      </rPr>
      <t>, toiduõli,  söögisool, must pipar</t>
    </r>
  </si>
  <si>
    <t>Koores hautatud kalafilee sidruni ja tilliga (L, PT)</t>
  </si>
  <si>
    <r>
      <t xml:space="preserve">Valge </t>
    </r>
    <r>
      <rPr>
        <b/>
        <sz val="12"/>
        <color theme="1"/>
        <rFont val="Dussmann"/>
        <family val="2"/>
        <charset val="186"/>
      </rPr>
      <t>kala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family val="2"/>
        <charset val="186"/>
      </rPr>
      <t>toidukoor</t>
    </r>
    <r>
      <rPr>
        <sz val="12"/>
        <color theme="1"/>
        <rFont val="Dussmann"/>
        <family val="2"/>
        <charset val="186"/>
      </rPr>
      <t>,  sidrunimahl, sidrunikoor, söögisool, must pipar, till</t>
    </r>
  </si>
  <si>
    <t>Köögivilja-riisi-juustukotlet (G, L, PT)</t>
  </si>
  <si>
    <r>
      <t xml:space="preserve">Riis, porgand, kõrvits, kartul, mugulsibul, küüslauk,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tüümian, petersell, basiilik, söögisool, must pipar</t>
    </r>
  </si>
  <si>
    <t>Valge kapsas, hautatud</t>
  </si>
  <si>
    <t>Valge peakapsas, mugulsibul, toiduõli, vesi</t>
  </si>
  <si>
    <r>
      <rPr>
        <b/>
        <sz val="12"/>
        <rFont val="Dussmann"/>
        <family val="2"/>
        <charset val="186"/>
      </rPr>
      <t>Kuskuss</t>
    </r>
    <r>
      <rPr>
        <sz val="12"/>
        <rFont val="Dussmann"/>
        <family val="2"/>
        <charset val="186"/>
      </rPr>
      <t xml:space="preserve"> (Durum </t>
    </r>
    <r>
      <rPr>
        <b/>
        <i/>
        <sz val="10"/>
        <rFont val="Dussmann"/>
        <family val="2"/>
        <charset val="186"/>
      </rPr>
      <t>nisumanna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</si>
  <si>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Kaalika-kapsasalat mahlaga</t>
  </si>
  <si>
    <t>Kaalikas, valge peakapsas, õunamahl 100% naturaalne, toiduõli</t>
  </si>
  <si>
    <t>Kanalihatükid magushapus kastmes</t>
  </si>
  <si>
    <r>
      <t xml:space="preserve">Kanaliha, vesi, porgand, mugulsibul, paprika, tomatipasta, ananassimahl, ananass, sidrunimahl, toiduõli, sojakaste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maisitärklis, küüslauk, suhkur, ingverijuur, söögisool, must pipar</t>
    </r>
  </si>
  <si>
    <t>Veiseliha- juurviljahautis</t>
  </si>
  <si>
    <t>Veiseliha, kartul, porgand, kaalikas, mugulsibul, vesi, toiduõli, söögisool, must pipar, till</t>
  </si>
  <si>
    <r>
      <t xml:space="preserve">Lillkapsas, vesi,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indexed="8"/>
        <rFont val="Dussmann"/>
        <family val="2"/>
        <charset val="186"/>
      </rPr>
      <t xml:space="preserve"> (</t>
    </r>
    <r>
      <rPr>
        <b/>
        <sz val="12"/>
        <color rgb="FF000000"/>
        <rFont val="Dussmann"/>
        <family val="2"/>
        <charset val="186"/>
      </rPr>
      <t>sojauba</t>
    </r>
    <r>
      <rPr>
        <sz val="12"/>
        <color indexed="8"/>
        <rFont val="Dussmann"/>
        <family val="2"/>
        <charset val="186"/>
      </rPr>
      <t xml:space="preserve">, vesi, söögisool,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), maisitärklis, küüslauk, suhkur, ingverijuur, söögisool, must pipar</t>
    </r>
  </si>
  <si>
    <t>Kartuli-kanaroog (L)</t>
  </si>
  <si>
    <r>
      <t>Kartul, kanaliha, mugulsibul,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toiduõli, vesi, söögisool, must pipar, petersell</t>
    </r>
  </si>
  <si>
    <t>Mahedalt vürtsikas riisiroog hakkliha ja punaste ubadega</t>
  </si>
  <si>
    <t>Riis, veisehakkliha, punased oad, mugulsibul, porgand, küüslauk, purustatud tomat, tomatipasta, vesi, toiduõli, tšillipipar, jahvatatud paprika, vürtsköömned, söögisool, must pipar, petersell</t>
  </si>
  <si>
    <t>Riisiroog muna ja köögiviljadega (M)</t>
  </si>
  <si>
    <r>
      <t xml:space="preserve">Riis, porgand, suvikõrvits, paprika, mugulsibul, rohelised herned,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rgb="FF000000"/>
        <rFont val="Dussmann"/>
        <family val="2"/>
        <charset val="186"/>
      </rPr>
      <t>, spinat, roheline sibul, toiduõli, söögisool</t>
    </r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</si>
  <si>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sidrunimahl, suhkur, murulauk</t>
    </r>
  </si>
  <si>
    <t>Porgandi-melonisalat</t>
  </si>
  <si>
    <t>Porgand, melon, toiduõli</t>
  </si>
  <si>
    <t>Hiina kapsa salat spinati, meloni ja punase sibulaga</t>
  </si>
  <si>
    <t>Peet, hapukurk, roheline sibul</t>
  </si>
  <si>
    <t>13. nädal</t>
  </si>
  <si>
    <t xml:space="preserve">Rebitud kanakintsuliha valges kastmes (G, L) </t>
  </si>
  <si>
    <r>
      <t xml:space="preserve">Kanakintsuliha, </t>
    </r>
    <r>
      <rPr>
        <b/>
        <sz val="12"/>
        <color rgb="FF000000"/>
        <rFont val="Dussmann"/>
        <charset val="186"/>
      </rPr>
      <t>piim,</t>
    </r>
    <r>
      <rPr>
        <sz val="12"/>
        <color indexed="8"/>
        <rFont val="Dussmann"/>
        <family val="2"/>
        <charset val="186"/>
      </rPr>
      <t xml:space="preserve">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</t>
    </r>
  </si>
  <si>
    <t>Guljašš punaste ubadega (L)</t>
  </si>
  <si>
    <r>
      <t>Punased oad, mugulsibul, küüslauk, tomatipüree, toiduõli, söögisool, must pipar, paprika,</t>
    </r>
    <r>
      <rPr>
        <b/>
        <sz val="12"/>
        <color rgb="FF000000"/>
        <rFont val="Dussmann"/>
        <charset val="186"/>
      </rPr>
      <t xml:space="preserve"> hapukoor</t>
    </r>
    <r>
      <rPr>
        <sz val="12"/>
        <color rgb="FF000000"/>
        <rFont val="Dussmann"/>
        <charset val="186"/>
      </rPr>
      <t>, roheline sibul, vesi</t>
    </r>
  </si>
  <si>
    <t>Porgand, röstitud</t>
  </si>
  <si>
    <t>Porgand, toiduõli, tüümian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</si>
  <si>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</si>
  <si>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Hiina kapsa-paprikasalat</t>
  </si>
  <si>
    <t>Hiina kapsas, paprika, toiduõli</t>
  </si>
  <si>
    <t>Kana-nuudlisupp (G)</t>
  </si>
  <si>
    <r>
      <t xml:space="preserve">Kanaliha, kanapuljong, vesi, </t>
    </r>
    <r>
      <rPr>
        <b/>
        <sz val="12"/>
        <rFont val="Dussmann"/>
        <family val="2"/>
        <charset val="186"/>
      </rPr>
      <t xml:space="preserve">nuudlid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nisujahu,</t>
    </r>
    <r>
      <rPr>
        <i/>
        <sz val="10"/>
        <rFont val="Dussmann"/>
        <family val="2"/>
        <charset val="186"/>
      </rPr>
      <t xml:space="preserve"> vesi),</t>
    </r>
    <r>
      <rPr>
        <sz val="12"/>
        <rFont val="Dussmann"/>
        <family val="2"/>
        <charset val="186"/>
      </rPr>
      <t xml:space="preserve"> kartul, porgand, mugulsibul, toiduõli, vesi, söögisool, must pipar, till, petersell</t>
    </r>
  </si>
  <si>
    <t>Kodune seljanka (G)</t>
  </si>
  <si>
    <r>
      <t xml:space="preserve">Kartul, veiseliha, sealiha, </t>
    </r>
    <r>
      <rPr>
        <b/>
        <sz val="12"/>
        <color rgb="FF000000"/>
        <rFont val="Dussmann"/>
        <family val="2"/>
        <charset val="186"/>
      </rPr>
      <t>keedusink,</t>
    </r>
    <r>
      <rPr>
        <sz val="12"/>
        <color indexed="8"/>
        <rFont val="Dussmann"/>
        <family val="2"/>
        <charset val="186"/>
      </rPr>
      <t xml:space="preserve"> hapukurk, porgand, mugulsibul, tomatipüree, toiduõli, vesi, must pipar, söögisool, loorber, petersell</t>
    </r>
  </si>
  <si>
    <t>Läätseseljanka</t>
  </si>
  <si>
    <t>Kartul, läätsed, hapukurk, porgand, mugulsibul, tomatipüree, toiduõli, vesi, mustpipar, söögisool, loorber, petersell</t>
  </si>
  <si>
    <t>Vanillipuding kirsipüreega (L, VS)</t>
  </si>
  <si>
    <t>Piim, suhkur, maisitärklis, vanillisuhkur, kirsid, suhkur</t>
  </si>
  <si>
    <t>Pikkpoiss (G, L, M)</t>
  </si>
  <si>
    <r>
      <t xml:space="preserve">Seahakkliha, </t>
    </r>
    <r>
      <rPr>
        <b/>
        <sz val="12"/>
        <color theme="1"/>
        <rFont val="Dussmann"/>
        <charset val="186"/>
      </rPr>
      <t>kanamuna</t>
    </r>
    <r>
      <rPr>
        <sz val="12"/>
        <color theme="1"/>
        <rFont val="Dussmann"/>
        <family val="2"/>
        <charset val="186"/>
      </rPr>
      <t xml:space="preserve">, mugulsibul, </t>
    </r>
    <r>
      <rPr>
        <b/>
        <sz val="12"/>
        <color theme="1"/>
        <rFont val="Dussmann"/>
        <charset val="186"/>
      </rPr>
      <t>riivsai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charset val="186"/>
      </rPr>
      <t>piim</t>
    </r>
    <r>
      <rPr>
        <sz val="12"/>
        <color theme="1"/>
        <rFont val="Dussmann"/>
        <family val="2"/>
        <charset val="186"/>
      </rPr>
      <t>, toiduõli,  vesi, söögisool, must pipar</t>
    </r>
  </si>
  <si>
    <r>
      <t xml:space="preserve">Porgand, pastinaak, kartul,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</t>
    </r>
    <r>
      <rPr>
        <sz val="12"/>
        <color indexed="8"/>
        <rFont val="Dussmann"/>
        <family val="2"/>
        <charset val="186"/>
      </rPr>
      <t xml:space="preserve">r, söögisool, </t>
    </r>
    <r>
      <rPr>
        <b/>
        <sz val="12"/>
        <color rgb="FF000000"/>
        <rFont val="Dussmann"/>
        <charset val="186"/>
      </rPr>
      <t>kaerahelbed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toiduõli,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>, tüümian, söögisool, must pipar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</si>
  <si>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</si>
  <si>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r>
      <t xml:space="preserve">Peet, piprajuur (mädarõigas),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õun, suhkur, </t>
    </r>
  </si>
  <si>
    <t>Porgandi-maisisalat</t>
  </si>
  <si>
    <t>Porgand, mais</t>
  </si>
  <si>
    <t>Mulgi kapsad sealihaga (G)</t>
  </si>
  <si>
    <r>
      <t xml:space="preserve">Hapukapsas, sealiha,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</si>
  <si>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r>
      <t xml:space="preserve">Kanaliha, šampinjonid, porgand, mugulsibul, toiduõli,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söögisool, must pipar</t>
    </r>
  </si>
  <si>
    <t>Mulgi kapsad, lihata (G)</t>
  </si>
  <si>
    <r>
      <t xml:space="preserve">Hapukapsas,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</si>
  <si>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r>
      <t xml:space="preserve">Nuikapsas, </t>
    </r>
    <r>
      <rPr>
        <sz val="14"/>
        <color rgb="FF000000"/>
        <rFont val="Dussmann"/>
        <charset val="186"/>
      </rPr>
      <t>kikerherned</t>
    </r>
    <r>
      <rPr>
        <sz val="14"/>
        <color indexed="8"/>
        <rFont val="Dussmann"/>
        <charset val="186"/>
      </rPr>
      <t>, porrulauk</t>
    </r>
  </si>
  <si>
    <t>Kana-riisipada ananassiga (L)</t>
  </si>
  <si>
    <r>
      <rPr>
        <sz val="12"/>
        <color rgb="FF000000"/>
        <rFont val="Dussmann"/>
      </rPr>
      <t>Kanaliha, riis, ananass, porrulauk, vesi,</t>
    </r>
    <r>
      <rPr>
        <b/>
        <sz val="12"/>
        <color rgb="FF000000"/>
        <rFont val="Dussmann"/>
      </rPr>
      <t xml:space="preserve"> toidukoor</t>
    </r>
    <r>
      <rPr>
        <sz val="12"/>
        <color rgb="FF000000"/>
        <rFont val="Dussmann"/>
      </rPr>
      <t>, toiduõli, kurkum, söögisool</t>
    </r>
  </si>
  <si>
    <t>Makaronid hakklihaga (G)</t>
  </si>
  <si>
    <r>
      <rPr>
        <b/>
        <sz val="12"/>
        <color rgb="FF000000"/>
        <rFont val="Dussmann"/>
      </rPr>
      <t>Täisterapasta/pasta</t>
    </r>
    <r>
      <rPr>
        <sz val="12"/>
        <color rgb="FF000000"/>
        <rFont val="Dussmann"/>
      </rPr>
      <t xml:space="preserve"> (durum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 xml:space="preserve">jahu, vesi),  sea-veise segahakkliha, mugulsibul, toiduõli, söögisool, must pipar, till, petersell, </t>
    </r>
  </si>
  <si>
    <t xml:space="preserve">Kikerhernevokk ananassi ja riisiga </t>
  </si>
  <si>
    <t>Riis, kikerherned, porrulauk, küüslauk, porgand, ananass, must pipar, söögisool, toiduõli, petersell</t>
  </si>
  <si>
    <t>Tomatikaste</t>
  </si>
  <si>
    <t>Tomat, mugulsibul, porgand, küüslauk, toiduõli, söögisool, must pipar, värske basiilik</t>
  </si>
  <si>
    <t>Pastinaak, röstitud</t>
  </si>
  <si>
    <t>Pastinaak, toiduõli</t>
  </si>
  <si>
    <t xml:space="preserve">Grillsalat </t>
  </si>
  <si>
    <t>Hiina kapsas, tomat, hapukurk ( kurk, vesi, till, söögisool), punane sibul, sidrunimahl, toiduõli, söögisool, suhkur, must pipar</t>
  </si>
  <si>
    <r>
      <rPr>
        <sz val="12"/>
        <color rgb="FF000000"/>
        <rFont val="Dussmann"/>
      </rPr>
      <t xml:space="preserve">Õunamahl, õunaäädikas, toiduõli, sidrunimahl, </t>
    </r>
    <r>
      <rPr>
        <b/>
        <sz val="12"/>
        <color rgb="FF000000"/>
        <rFont val="Dussmann"/>
      </rPr>
      <t>sinepipulber</t>
    </r>
    <r>
      <rPr>
        <sz val="12"/>
        <color rgb="FF000000"/>
        <rFont val="Dussmann"/>
      </rPr>
      <t>, söögisool, must pipar, petersell</t>
    </r>
  </si>
  <si>
    <r>
      <rPr>
        <sz val="12"/>
        <color rgb="FF000000"/>
        <rFont val="Dussmann"/>
      </rPr>
      <t xml:space="preserve">Kõrvitsaseemned, päevalilleseemned, </t>
    </r>
    <r>
      <rPr>
        <b/>
        <sz val="12"/>
        <color rgb="FF000000"/>
        <rFont val="Dussmann"/>
      </rPr>
      <t>seesamiseemned</t>
    </r>
  </si>
  <si>
    <t>14. nädal</t>
  </si>
  <si>
    <t>Hakklihakaste (G, L)</t>
  </si>
  <si>
    <r>
      <t xml:space="preserve">Sea-veise hakkliha, mugulsibul,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petersell, must pipar</t>
    </r>
  </si>
  <si>
    <t>Tomatine kalkunipada Vahemere ürtidega</t>
  </si>
  <si>
    <t>Kalkuniliha, paprika, suvikõrvits, pastinaak, mugulsibul, küüslauk, söögisool, must pipar, kuivatatud tüümian, kuivatatud basiilik, pune, purustatud tomat, kuivatatud rosmariin, kuivatatud petersell, jahvatatud paprika,  toiduõli, vesi</t>
  </si>
  <si>
    <t>Vahemere köögiviljahautis</t>
  </si>
  <si>
    <r>
      <rPr>
        <sz val="12"/>
        <color rgb="FF000000"/>
        <rFont val="Dussmann"/>
        <charset val="186"/>
      </rPr>
      <t>Baklažaan,</t>
    </r>
    <r>
      <rPr>
        <sz val="12"/>
        <color indexed="8"/>
        <rFont val="Dussmann"/>
        <family val="2"/>
        <charset val="186"/>
      </rPr>
      <t xml:space="preserve"> suvikõrvits, paprika, mugulsibul, purustatud tomat, tomatipasta, küüslauk, vesi, toiduõli, söögisool, must pipar, tüümian, basiilik, rosmariin, petersell</t>
    </r>
  </si>
  <si>
    <t>Porgandi-kapsasalat</t>
  </si>
  <si>
    <t>Porgand, valge peakapsas, toiduõli</t>
  </si>
  <si>
    <t>Porgand, roheline hernes, kaalikas</t>
  </si>
  <si>
    <t>Kalasupp keedumuna ja värske tilliga (M)</t>
  </si>
  <si>
    <r>
      <t xml:space="preserve">Valge </t>
    </r>
    <r>
      <rPr>
        <b/>
        <sz val="12"/>
        <rFont val="Dussmann"/>
        <charset val="186"/>
      </rPr>
      <t>kala</t>
    </r>
    <r>
      <rPr>
        <sz val="12"/>
        <rFont val="Dussmann"/>
        <family val="2"/>
        <charset val="186"/>
      </rPr>
      <t xml:space="preserve">, kartul, porgand, </t>
    </r>
    <r>
      <rPr>
        <b/>
        <sz val="12"/>
        <rFont val="Dussmann"/>
        <charset val="186"/>
      </rPr>
      <t>keedumuna</t>
    </r>
    <r>
      <rPr>
        <sz val="12"/>
        <rFont val="Dussmann"/>
        <family val="2"/>
        <charset val="186"/>
      </rPr>
      <t>, mugulsibul, vesi, toiduõli, söögisool, must pipar, loorber, till</t>
    </r>
  </si>
  <si>
    <t>Koorene kanasupp kurkumiga (L)</t>
  </si>
  <si>
    <r>
      <t xml:space="preserve">Kartul, kanaliha, porgand, mugulsibul, toiduõli,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kurkum, vesi,  söögisool, must pipar, petersell</t>
    </r>
  </si>
  <si>
    <t>Õuna-rukkileivakreem piimaga (G, L, VS)</t>
  </si>
  <si>
    <r>
      <rPr>
        <b/>
        <sz val="12"/>
        <rFont val="Dussmann"/>
        <charset val="186"/>
      </rPr>
      <t>Rukkileib</t>
    </r>
    <r>
      <rPr>
        <sz val="12"/>
        <rFont val="Dussmann"/>
        <family val="2"/>
        <charset val="186"/>
      </rPr>
      <t xml:space="preserve">, vesi õunamahl 100% naturaalne, suhkur, </t>
    </r>
    <r>
      <rPr>
        <b/>
        <sz val="12"/>
        <rFont val="Dussmann"/>
        <charset val="186"/>
      </rPr>
      <t>nisumanna</t>
    </r>
    <r>
      <rPr>
        <sz val="12"/>
        <rFont val="Dussmann"/>
        <family val="2"/>
        <charset val="186"/>
      </rPr>
      <t>, piim</t>
    </r>
  </si>
  <si>
    <t>BBQ kanakintsuliha, ahjus küpsetatud (PT)</t>
  </si>
  <si>
    <r>
      <t>Kanaliha, BBQ kaste</t>
    </r>
    <r>
      <rPr>
        <i/>
        <sz val="10"/>
        <color theme="1"/>
        <rFont val="Dussmann"/>
        <family val="2"/>
        <charset val="186"/>
      </rPr>
      <t xml:space="preserve"> (tomatipasta, õunaäädikas, suhkur, vesi, toiduõli, söögisool, paprikapulber, küüslaugupulber, sibulapulber, jahvatatud must pipar, tšillipulber)</t>
    </r>
    <r>
      <rPr>
        <sz val="12"/>
        <color theme="1"/>
        <rFont val="Dussmann"/>
        <family val="2"/>
        <charset val="186"/>
      </rPr>
      <t>, söögisool, toiduõli, värske petersell</t>
    </r>
  </si>
  <si>
    <t>Paneeritud ahjukala (G, M, PT)</t>
  </si>
  <si>
    <r>
      <rPr>
        <b/>
        <sz val="12"/>
        <color rgb="FF000000"/>
        <rFont val="Dussmann"/>
        <family val="2"/>
        <charset val="186"/>
      </rPr>
      <t>Valge 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sidrunipipar, toiduõli</t>
    </r>
  </si>
  <si>
    <r>
      <t xml:space="preserve">Bataat, kikerherned, paprika, mugulsibul, vürtsköömnen,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rgb="FF000000"/>
        <rFont val="Dussmann"/>
        <family val="2"/>
        <charset val="186"/>
      </rPr>
      <t>, söögisool, must pipar, toiduõli</t>
    </r>
  </si>
  <si>
    <t xml:space="preserve">Tomatikaste ürtidega </t>
  </si>
  <si>
    <t>Tomatipüree, mugulsibul, küüslauk, suhkur, kuivatatud basiilik, kuivatatud petersell, pune, toiduõli</t>
  </si>
  <si>
    <t>Porgand, brokoli, lillkapsas, paprika, toiduõli</t>
  </si>
  <si>
    <t>Värskekapsahautis veisehakklihaga</t>
  </si>
  <si>
    <t>Veisehakkliha, valge peakapsas, porgand, mugulsibul, toiduõli, söögisool, must pipar, värske till, vesi</t>
  </si>
  <si>
    <t xml:space="preserve">Kanakaste kookosjoogi ja maheda tšilliga </t>
  </si>
  <si>
    <t>Kanaliha, kookosjook, paprika, mugulsibul, maisitärklis, küüslauk, sidrunimahl, söögisool, kuivatatud tšillipipar, vesi, toiduõli, petersell</t>
  </si>
  <si>
    <t>Värskekapsa-läätsehautis</t>
  </si>
  <si>
    <t>Valge peakapsas, läätsed, porgand, mugulsibul, toiduõli, vesi, söögisool, till</t>
  </si>
  <si>
    <t>Kaalikas, toiduõli</t>
  </si>
  <si>
    <r>
      <rPr>
        <b/>
        <sz val="12"/>
        <color rgb="FF000000"/>
        <rFont val="Dussmann"/>
        <family val="2"/>
        <charset val="186"/>
      </rPr>
      <t>Bulgur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 xml:space="preserve">(Durum </t>
    </r>
    <r>
      <rPr>
        <b/>
        <i/>
        <sz val="10"/>
        <color rgb="FF000000"/>
        <rFont val="Dussmann"/>
        <family val="2"/>
        <charset val="186"/>
      </rPr>
      <t>nisu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vesi, söögisool</t>
    </r>
  </si>
  <si>
    <t>15. nädal</t>
  </si>
  <si>
    <t>Kana-porrulaugukaste (G, L)</t>
  </si>
  <si>
    <r>
      <t xml:space="preserve">Kanaliha, porrulauk,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petersell</t>
    </r>
  </si>
  <si>
    <t>Tomatine sealihapada tüümianiga</t>
  </si>
  <si>
    <t>Sealiha, paprika, suvikõrvits, purustatud tomat, tomatipasta, vesi, mugulsibul, küüslauk, tüümian, söögisool, must pipar, suhkur, toiduõli</t>
  </si>
  <si>
    <r>
      <t xml:space="preserve">Porgand, </t>
    </r>
    <r>
      <rPr>
        <b/>
        <sz val="12"/>
        <color theme="1"/>
        <rFont val="Dussmann"/>
      </rPr>
      <t>juurseller,</t>
    </r>
    <r>
      <rPr>
        <sz val="12"/>
        <color theme="1"/>
        <rFont val="Dussmann"/>
      </rPr>
      <t xml:space="preserve"> pastinaak, kaalikas, mugulsibul, tomatipüree, toiduõli,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vesi,</t>
    </r>
    <r>
      <rPr>
        <b/>
        <sz val="12"/>
        <color theme="1"/>
        <rFont val="Dussmann"/>
      </rPr>
      <t xml:space="preserve"> hapukoor,</t>
    </r>
    <r>
      <rPr>
        <sz val="12"/>
        <color theme="1"/>
        <rFont val="Dussmann"/>
      </rPr>
      <t xml:space="preserve"> jahvatatud paprika, söögisool, must pipar</t>
    </r>
  </si>
  <si>
    <r>
      <rPr>
        <b/>
        <sz val="12"/>
        <color theme="1"/>
        <rFont val="Dussmann"/>
      </rPr>
      <t>Täisterapasta/pasta</t>
    </r>
    <r>
      <rPr>
        <sz val="12"/>
        <color theme="1"/>
        <rFont val="Dussmann"/>
      </rPr>
      <t xml:space="preserve"> </t>
    </r>
    <r>
      <rPr>
        <i/>
        <sz val="10"/>
        <color theme="1"/>
        <rFont val="Dussmann"/>
      </rPr>
      <t>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 xml:space="preserve">, vesi), </t>
    </r>
    <r>
      <rPr>
        <sz val="12"/>
        <color theme="1"/>
        <rFont val="Dussmann"/>
      </rPr>
      <t xml:space="preserve">söögisool, vesi </t>
    </r>
  </si>
  <si>
    <t xml:space="preserve">Riis, söögisool, vesi </t>
  </si>
  <si>
    <t>Porgand, ananass, toiduõli</t>
  </si>
  <si>
    <t>Hiina kapsas, tomat</t>
  </si>
  <si>
    <r>
      <t xml:space="preserve">Õunamahl, õunaäädikas, toiduõli, sidrunimahl, </t>
    </r>
    <r>
      <rPr>
        <b/>
        <sz val="12"/>
        <color theme="1"/>
        <rFont val="Dussmann"/>
      </rPr>
      <t>sinepipulber</t>
    </r>
    <r>
      <rPr>
        <sz val="12"/>
        <color theme="1"/>
        <rFont val="Dussmann"/>
      </rPr>
      <t>, söögisool, must pipar, petersell</t>
    </r>
  </si>
  <si>
    <r>
      <t xml:space="preserve">Kõrvitsaseemned, päevalilleseemned, </t>
    </r>
    <r>
      <rPr>
        <b/>
        <sz val="12"/>
        <color theme="1"/>
        <rFont val="Dussmann"/>
      </rPr>
      <t>seesamiseemned</t>
    </r>
  </si>
  <si>
    <t>Hartšoo erineva lihaga (G)</t>
  </si>
  <si>
    <r>
      <t xml:space="preserve">Sealiha, kanaliha, veiseliha, riis, mugulsibul, tomatipasta, mugulsibul, küüslauk, loorber, kuivatatud must ploom,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toiduõli, vesi, värske petersell</t>
    </r>
  </si>
  <si>
    <t>Kanalihasupp kümne köögiviljadega</t>
  </si>
  <si>
    <t>Puljong kana kontidest, kanaliha, kartul, porgand, valge peakapsas, kõrvits, brokoli, pastinaak, hernes, lillkapsas, toiduõli, mugulsibul, küüslauk, söögisool, must pipar, till</t>
  </si>
  <si>
    <t>Jogurti-kamadessert marjakastmega (G, L)</t>
  </si>
  <si>
    <r>
      <t>Maitsestamata</t>
    </r>
    <r>
      <rPr>
        <b/>
        <sz val="12"/>
        <color theme="1"/>
        <rFont val="Dussmann"/>
      </rPr>
      <t xml:space="preserve"> jogurt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vahukoo</t>
    </r>
    <r>
      <rPr>
        <sz val="12"/>
        <color theme="1"/>
        <rFont val="Dussmann"/>
      </rPr>
      <t xml:space="preserve">r, kamajahu </t>
    </r>
    <r>
      <rPr>
        <i/>
        <sz val="12"/>
        <color theme="1"/>
        <rFont val="Dussmann"/>
      </rPr>
      <t>(</t>
    </r>
    <r>
      <rPr>
        <b/>
        <i/>
        <sz val="12"/>
        <color theme="1"/>
        <rFont val="Dussmann"/>
      </rPr>
      <t>nisu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rukis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oder</t>
    </r>
    <r>
      <rPr>
        <i/>
        <sz val="12"/>
        <color theme="1"/>
        <rFont val="Dussmann"/>
      </rPr>
      <t>, hernes)</t>
    </r>
    <r>
      <rPr>
        <sz val="12"/>
        <color theme="1"/>
        <rFont val="Dussmann"/>
      </rPr>
      <t>, vaarikas, mustikas, maasikas, suhkur, vesi</t>
    </r>
  </si>
  <si>
    <t xml:space="preserve">Hautatud kanakintsuliha ürdi-köögiviljaleemes </t>
  </si>
  <si>
    <r>
      <t xml:space="preserve">Kanakintsuliha, pastinaak, porgand, bataat, </t>
    </r>
    <r>
      <rPr>
        <b/>
        <sz val="12"/>
        <color theme="1"/>
        <rFont val="Dussmann"/>
      </rPr>
      <t>juurseller</t>
    </r>
    <r>
      <rPr>
        <sz val="12"/>
        <color theme="1"/>
        <rFont val="Dussmann"/>
      </rPr>
      <t>, küüslauk, tüümian, sidrunikoor, sidrunimahl, loorber, toiduõli, sool, must pipar, vesi</t>
    </r>
  </si>
  <si>
    <t>Stoovitud porgandid (G, L)</t>
  </si>
  <si>
    <r>
      <rPr>
        <sz val="12"/>
        <color rgb="FF000000"/>
        <rFont val="Dussmann"/>
      </rPr>
      <t xml:space="preserve">Porgand,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või</t>
    </r>
    <r>
      <rPr>
        <sz val="12"/>
        <color rgb="FF000000"/>
        <rFont val="Dussmann"/>
      </rPr>
      <t>, sidrunimahl, söögisool, suhkur, vesi</t>
    </r>
  </si>
  <si>
    <r>
      <rPr>
        <b/>
        <sz val="12"/>
        <color theme="1"/>
        <rFont val="Dussmann"/>
      </rPr>
      <t>Hapukoor</t>
    </r>
    <r>
      <rPr>
        <sz val="12"/>
        <color theme="1"/>
        <rFont val="Dussmann"/>
      </rPr>
      <t>, roheline sibul, söögisool, suhkur</t>
    </r>
  </si>
  <si>
    <r>
      <t xml:space="preserve">Kartul, </t>
    </r>
    <r>
      <rPr>
        <b/>
        <sz val="12"/>
        <color theme="1"/>
        <rFont val="Dussmann"/>
      </rPr>
      <t>või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>, söögisool, vesi</t>
    </r>
  </si>
  <si>
    <t>Redis, valge peakapsas</t>
  </si>
  <si>
    <t>Keedetud peet, hernes, redis</t>
  </si>
  <si>
    <t>Õun</t>
  </si>
  <si>
    <t>Kirju pikkpoiss kanalihast (G, M, PT)</t>
  </si>
  <si>
    <r>
      <t xml:space="preserve">Broilerihakkliha, mugulsibul, </t>
    </r>
    <r>
      <rPr>
        <b/>
        <sz val="12"/>
        <color theme="1"/>
        <rFont val="Dussmann"/>
      </rPr>
      <t>kanamuna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riivsai</t>
    </r>
    <r>
      <rPr>
        <sz val="12"/>
        <color theme="1"/>
        <rFont val="Dussmann"/>
      </rPr>
      <t>, vesi, porgand, paprika, toiduõli, söögisool, must pipar</t>
    </r>
  </si>
  <si>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toidukoo</t>
    </r>
    <r>
      <rPr>
        <sz val="12"/>
        <color theme="1"/>
        <rFont val="Dussmann"/>
      </rPr>
      <t>r, söögisool</t>
    </r>
  </si>
  <si>
    <r>
      <rPr>
        <b/>
        <sz val="12"/>
        <color theme="1"/>
        <rFont val="Dussmann"/>
      </rPr>
      <t>Täisterapasta/pasta</t>
    </r>
    <r>
      <rPr>
        <i/>
        <sz val="12"/>
        <color theme="1"/>
        <rFont val="Dussmann"/>
      </rPr>
      <t xml:space="preserve"> 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>, vesi)</t>
    </r>
    <r>
      <rPr>
        <sz val="12"/>
        <color theme="1"/>
        <rFont val="Dussmann"/>
      </rPr>
      <t>, söögisool, vesi, toiduõli</t>
    </r>
  </si>
  <si>
    <r>
      <t xml:space="preserve">Veiseliha, mugulsibul, tomatipüree,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mugulsibul, küüslauk, söögisool, must pipar, </t>
    </r>
    <r>
      <rPr>
        <b/>
        <sz val="12"/>
        <color theme="1"/>
        <rFont val="Dussmann"/>
      </rPr>
      <t>hapukoor,</t>
    </r>
    <r>
      <rPr>
        <sz val="12"/>
        <color theme="1"/>
        <rFont val="Dussmann"/>
      </rPr>
      <t xml:space="preserve"> toiduõli, vesi, värske petersell</t>
    </r>
  </si>
  <si>
    <t>Ühepajatoit sealihaga</t>
  </si>
  <si>
    <t>Valge peakapsas, porgand, kaalikas, sealiha, mugulsibul, toiduõli, vesi, söögisool, must pipar, till</t>
  </si>
  <si>
    <t>Ühepajatoit läätsedega</t>
  </si>
  <si>
    <t>Valge peakapsas, porgand, kaalikas, läätsed, mugulsibul, toiduõli, vesi, söögisool, must pipar, till</t>
  </si>
  <si>
    <t>Siga</t>
  </si>
  <si>
    <t>Oranž</t>
  </si>
  <si>
    <t>Veis</t>
  </si>
  <si>
    <t>Punane</t>
  </si>
  <si>
    <t>Kana</t>
  </si>
  <si>
    <t>Helekollane</t>
  </si>
  <si>
    <t>H</t>
  </si>
  <si>
    <t>hele, selge toit</t>
  </si>
  <si>
    <t>Kalkun</t>
  </si>
  <si>
    <t>Kollane</t>
  </si>
  <si>
    <t>P</t>
  </si>
  <si>
    <t>punane</t>
  </si>
  <si>
    <t>Kala</t>
  </si>
  <si>
    <t>Helesinine</t>
  </si>
  <si>
    <t>K</t>
  </si>
  <si>
    <t>koorene</t>
  </si>
  <si>
    <t>lammas</t>
  </si>
  <si>
    <t>Lilla</t>
  </si>
  <si>
    <t>segaliha</t>
  </si>
  <si>
    <t>Hall</t>
  </si>
  <si>
    <t>Põhitoidud</t>
  </si>
  <si>
    <t>Põhiline valguallikas</t>
  </si>
  <si>
    <t>Värv</t>
  </si>
  <si>
    <t>Taimne valguallikas</t>
  </si>
  <si>
    <t>Soojad lisandid/ magustoit</t>
  </si>
  <si>
    <t>Salatid</t>
  </si>
  <si>
    <t>Juur- ja puuvilja amps</t>
  </si>
  <si>
    <t>E</t>
  </si>
  <si>
    <t>T</t>
  </si>
  <si>
    <t>N</t>
  </si>
  <si>
    <t>R</t>
  </si>
  <si>
    <t>Nädal 14</t>
  </si>
  <si>
    <t>Segaliha</t>
  </si>
  <si>
    <t>Nädal 15</t>
  </si>
  <si>
    <t>kala</t>
  </si>
  <si>
    <t>veisemaks</t>
  </si>
  <si>
    <t>Porgandi-punase kapsasalat</t>
  </si>
  <si>
    <t>Ahjukala köögivilja padjal (PT)</t>
  </si>
  <si>
    <r>
      <t xml:space="preserve">Valge </t>
    </r>
    <r>
      <rPr>
        <b/>
        <sz val="12"/>
        <color theme="1"/>
        <rFont val="Dussmann"/>
        <family val="2"/>
        <charset val="186"/>
      </rPr>
      <t>kalafilee</t>
    </r>
    <r>
      <rPr>
        <sz val="12"/>
        <color theme="1"/>
        <rFont val="Dussmann"/>
        <family val="2"/>
        <charset val="186"/>
      </rPr>
      <t>, toiduõli, söögisool, must pipar, porgand, sibul, suvikõrvits, porru, rohelised oad</t>
    </r>
  </si>
  <si>
    <t xml:space="preserve">Kapsa, valge redise-kurgisalat </t>
  </si>
  <si>
    <t>Peakapsas, Valge redis, kurk, toiduõli</t>
  </si>
  <si>
    <t>Porgandisalat seesami seemnetega</t>
  </si>
  <si>
    <t>Porgand, seesami seemned</t>
  </si>
  <si>
    <t>Punane kapsas, hapukurk, mais</t>
  </si>
  <si>
    <t>Peedi-küüslaugusalat majoneesiga</t>
  </si>
  <si>
    <t>peet, küüslauk, majonees</t>
  </si>
  <si>
    <t>Porgand, läätsed, suvikõrvits</t>
  </si>
  <si>
    <t>Peedisalat rohelise sibulaga</t>
  </si>
  <si>
    <t>Hapukapsasalat porgandiga</t>
  </si>
  <si>
    <t>Hapukapsas, porgand</t>
  </si>
  <si>
    <t>Hartšoo punaste ubadega</t>
  </si>
  <si>
    <r>
      <t xml:space="preserve">Riis, mugulsibul, tomatipasta, mugulsibul, küüslauk, loorber, kuivatatud must ploom,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toiduõli, vesi, värske petersell, punased oad</t>
    </r>
  </si>
  <si>
    <t>Kapsa-punase redisesalat</t>
  </si>
  <si>
    <t>Lillkapsas, hernes, porgand</t>
  </si>
  <si>
    <t>Köögivilja pihv (G, M, PT)</t>
  </si>
  <si>
    <r>
      <t xml:space="preserve">Köögiviljad,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muna</t>
    </r>
    <r>
      <rPr>
        <sz val="12"/>
        <color theme="1"/>
        <rFont val="Dussmann"/>
      </rPr>
      <t>, söögisool, must pipar</t>
    </r>
  </si>
  <si>
    <t>Kapsa-paprikasalat</t>
  </si>
  <si>
    <t>Peedi-Kodujuustusalat  (L)</t>
  </si>
  <si>
    <r>
      <rPr>
        <b/>
        <sz val="12"/>
        <color theme="1"/>
        <rFont val="Dussmann"/>
      </rPr>
      <t>Kodujuust</t>
    </r>
    <r>
      <rPr>
        <sz val="12"/>
        <color theme="1"/>
        <rFont val="Dussmann"/>
      </rPr>
      <t xml:space="preserve">, peet, </t>
    </r>
    <r>
      <rPr>
        <b/>
        <sz val="12"/>
        <color theme="1"/>
        <rFont val="Dussmann"/>
      </rPr>
      <t>hapukoor</t>
    </r>
    <r>
      <rPr>
        <sz val="12"/>
        <color theme="1"/>
        <rFont val="Dussmann"/>
      </rPr>
      <t>, söögisool</t>
    </r>
  </si>
  <si>
    <t>Porgandisalat spinatiga</t>
  </si>
  <si>
    <t>Brokkoli, läätsed, mais</t>
  </si>
  <si>
    <t>Valge kapsas/punane kapsas</t>
  </si>
  <si>
    <t>Peedisalat mädarõikaga</t>
  </si>
  <si>
    <t>Kaalikas, rohelised oad, kurk</t>
  </si>
  <si>
    <t>Koorene aedviljasupp kurkumiga(L)</t>
  </si>
  <si>
    <t>Kartul, porgand, mugulsibul, toiduõli, toidukoor, kurkum, vesi,  söögisool, must pipar, petersell</t>
  </si>
  <si>
    <t>Tomatine ahjuliha Prantsuse ürtidega</t>
  </si>
  <si>
    <r>
      <t xml:space="preserve">Seakarbonaad, tomatipasta, vesi, Prantsuse ürdisegu Santa Maria </t>
    </r>
    <r>
      <rPr>
        <i/>
        <sz val="10"/>
        <color theme="1"/>
        <rFont val="Dussmann"/>
      </rPr>
      <t>(rosmariin, petersell, majoraan, pune, tüümian, basiilik, aed-piparrohi, estragon)</t>
    </r>
    <r>
      <rPr>
        <sz val="12"/>
        <color theme="1"/>
        <rFont val="Dussmann"/>
      </rPr>
      <t>, söögisool, must pipar</t>
    </r>
  </si>
  <si>
    <t>Pestokastmes hautatud kalafilee sibula ja tomatiga (L, PT)</t>
  </si>
  <si>
    <r>
      <t>Valge</t>
    </r>
    <r>
      <rPr>
        <b/>
        <sz val="12"/>
        <color theme="1"/>
        <rFont val="Dussmann"/>
      </rPr>
      <t xml:space="preserve"> kala</t>
    </r>
    <r>
      <rPr>
        <sz val="12"/>
        <color theme="1"/>
        <rFont val="Dussmann"/>
      </rPr>
      <t xml:space="preserve">, pestokaste </t>
    </r>
    <r>
      <rPr>
        <i/>
        <sz val="10"/>
        <color theme="1"/>
        <rFont val="Dussmann"/>
      </rPr>
      <t>(basiilik, küüslauk, röstitud piiniaseemned, oliiviõli, juust, söögisool, sidrunimahl)</t>
    </r>
    <r>
      <rPr>
        <sz val="12"/>
        <color theme="1"/>
        <rFont val="Dussmann"/>
      </rPr>
      <t xml:space="preserve">,sibul, tomat, </t>
    </r>
    <r>
      <rPr>
        <b/>
        <sz val="12"/>
        <color theme="1"/>
        <rFont val="Dussmann"/>
      </rPr>
      <t>toidukoor</t>
    </r>
    <r>
      <rPr>
        <sz val="12"/>
        <color theme="1"/>
        <rFont val="Dussmann"/>
      </rPr>
      <t>, sidrunimahl, söögisool, must pipar, toiduõli</t>
    </r>
  </si>
  <si>
    <t>Guljash sealihast</t>
  </si>
  <si>
    <r>
      <t>Sealiha, mugulsibul, küüslauk, tomatipüree, toiduõli, söögisool, must pipar, paprika,</t>
    </r>
    <r>
      <rPr>
        <b/>
        <sz val="12"/>
        <color rgb="FF000000"/>
        <rFont val="Dussmann"/>
        <charset val="186"/>
      </rPr>
      <t xml:space="preserve"> hapukoor</t>
    </r>
    <r>
      <rPr>
        <sz val="12"/>
        <color rgb="FF000000"/>
        <rFont val="Dussmann"/>
        <charset val="186"/>
      </rPr>
      <t>, roheline sibul, vesi</t>
    </r>
  </si>
  <si>
    <t>Kikerhernekotlet (G, PT)</t>
  </si>
  <si>
    <r>
      <t xml:space="preserve">Toiduõli,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</rPr>
      <t xml:space="preserve">jahu,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</rPr>
      <t xml:space="preserve">, söögisool, </t>
    </r>
    <r>
      <rPr>
        <b/>
        <sz val="12"/>
        <color rgb="FF000000"/>
        <rFont val="Dussmann"/>
        <charset val="186"/>
      </rPr>
      <t>toidukoor</t>
    </r>
  </si>
  <si>
    <t>Peet, mädarõigas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</si>
</sst>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;[Red]0.00"/>
  </numFmts>
  <fonts count="74" x14ac:knownFonts="1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Dussmann"/>
      <family val="2"/>
      <charset val="186"/>
    </font>
    <font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2"/>
      <color theme="1"/>
      <name val="Dussmann"/>
      <family val="2"/>
      <charset val="186"/>
    </font>
    <font>
      <b/>
      <sz val="12"/>
      <color theme="1"/>
      <name val="Dussmann"/>
      <family val="2"/>
      <charset val="186"/>
    </font>
    <font>
      <b/>
      <sz val="12"/>
      <name val="Dussmann"/>
      <family val="2"/>
      <charset val="186"/>
    </font>
    <font>
      <b/>
      <sz val="12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color indexed="8"/>
      <name val="Dussmann"/>
      <family val="2"/>
      <charset val="186"/>
    </font>
    <font>
      <b/>
      <sz val="14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4"/>
      <color theme="1"/>
      <name val="Dussmann"/>
      <family val="2"/>
      <charset val="186"/>
    </font>
    <font>
      <sz val="14"/>
      <name val="Dussmann"/>
      <family val="2"/>
      <charset val="186"/>
    </font>
    <font>
      <sz val="14"/>
      <color rgb="FF000000"/>
      <name val="Dussmann"/>
      <family val="2"/>
      <charset val="186"/>
    </font>
    <font>
      <sz val="12"/>
      <color rgb="FF000000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24"/>
      <name val="Dussmann"/>
      <family val="2"/>
      <charset val="186"/>
    </font>
    <font>
      <b/>
      <sz val="14"/>
      <name val="Dussmann"/>
      <family val="2"/>
      <charset val="186"/>
    </font>
    <font>
      <b/>
      <sz val="14"/>
      <color rgb="FFFF0000"/>
      <name val="Dussmann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name val="Dussmann"/>
      <family val="2"/>
      <charset val="186"/>
    </font>
    <font>
      <i/>
      <sz val="12"/>
      <color rgb="FF000000"/>
      <name val="Dussmann"/>
      <family val="2"/>
      <charset val="186"/>
    </font>
    <font>
      <i/>
      <sz val="10"/>
      <name val="Dussmann"/>
      <family val="2"/>
      <charset val="186"/>
    </font>
    <font>
      <b/>
      <i/>
      <sz val="10"/>
      <name val="Dussmann"/>
      <family val="2"/>
      <charset val="186"/>
    </font>
    <font>
      <i/>
      <sz val="10"/>
      <color rgb="FF000000"/>
      <name val="Dussmann"/>
      <family val="2"/>
      <charset val="186"/>
    </font>
    <font>
      <b/>
      <i/>
      <sz val="10"/>
      <color rgb="FF000000"/>
      <name val="Dussmann"/>
      <family val="2"/>
      <charset val="186"/>
    </font>
    <font>
      <i/>
      <sz val="10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b/>
      <sz val="24"/>
      <color theme="1"/>
      <name val="Dussmann"/>
      <family val="2"/>
      <charset val="186"/>
    </font>
    <font>
      <b/>
      <i/>
      <sz val="12"/>
      <color rgb="FF000000"/>
      <name val="Dussmann"/>
      <family val="2"/>
      <charset val="186"/>
    </font>
    <font>
      <i/>
      <sz val="12"/>
      <color rgb="FF000000"/>
      <name val="Dussmann"/>
      <charset val="186"/>
    </font>
    <font>
      <b/>
      <i/>
      <sz val="10"/>
      <color rgb="FF000000"/>
      <name val="Dussmann"/>
      <charset val="186"/>
    </font>
    <font>
      <i/>
      <sz val="10"/>
      <color rgb="FF000000"/>
      <name val="Dussmann"/>
      <charset val="186"/>
    </font>
    <font>
      <sz val="12"/>
      <color indexed="8"/>
      <name val="Dussmann"/>
      <charset val="186"/>
    </font>
    <font>
      <b/>
      <sz val="12"/>
      <color rgb="FF000000"/>
      <name val="Dussmann"/>
      <charset val="186"/>
    </font>
    <font>
      <sz val="12"/>
      <color rgb="FF000000"/>
      <name val="Dussmann"/>
      <charset val="186"/>
    </font>
    <font>
      <b/>
      <sz val="11"/>
      <color theme="1"/>
      <name val="Dussmann"/>
      <charset val="186"/>
    </font>
    <font>
      <b/>
      <sz val="14"/>
      <color rgb="FF000000"/>
      <name val="Dussmann"/>
      <charset val="186"/>
    </font>
    <font>
      <b/>
      <sz val="14"/>
      <color theme="1"/>
      <name val="Dussmann"/>
      <charset val="186"/>
    </font>
    <font>
      <b/>
      <sz val="12"/>
      <name val="Dussmann"/>
      <charset val="186"/>
    </font>
    <font>
      <sz val="14"/>
      <color indexed="8"/>
      <name val="Dussmann"/>
      <charset val="186"/>
    </font>
    <font>
      <b/>
      <sz val="14"/>
      <color indexed="8"/>
      <name val="Dussmann"/>
      <charset val="186"/>
    </font>
    <font>
      <b/>
      <sz val="12"/>
      <color theme="1"/>
      <name val="Dussmann"/>
      <charset val="186"/>
    </font>
    <font>
      <sz val="11"/>
      <color theme="1"/>
      <name val="Dussmann"/>
      <charset val="186"/>
    </font>
    <font>
      <sz val="14"/>
      <color rgb="FF000000"/>
      <name val="Dussmann"/>
      <charset val="186"/>
    </font>
    <font>
      <sz val="14"/>
      <name val="Dussmann"/>
      <charset val="186"/>
    </font>
    <font>
      <sz val="12"/>
      <name val="Dussmann"/>
      <charset val="186"/>
    </font>
    <font>
      <sz val="12"/>
      <color theme="1"/>
      <name val="Dussmann"/>
    </font>
    <font>
      <b/>
      <sz val="24"/>
      <color theme="1"/>
      <name val="Dussmann"/>
    </font>
    <font>
      <b/>
      <sz val="18"/>
      <color theme="1"/>
      <name val="Dussmann"/>
    </font>
    <font>
      <b/>
      <sz val="12"/>
      <color theme="1"/>
      <name val="Dussmann"/>
    </font>
    <font>
      <sz val="14"/>
      <color theme="1"/>
      <name val="Dussmann"/>
    </font>
    <font>
      <i/>
      <sz val="10"/>
      <color theme="1"/>
      <name val="Dussmann"/>
    </font>
    <font>
      <b/>
      <i/>
      <sz val="10"/>
      <color theme="1"/>
      <name val="Dussmann"/>
    </font>
    <font>
      <b/>
      <sz val="14"/>
      <color theme="1"/>
      <name val="Dussmann"/>
    </font>
    <font>
      <sz val="11"/>
      <color theme="1"/>
      <name val="Dussmann"/>
    </font>
    <font>
      <i/>
      <sz val="12"/>
      <color theme="1"/>
      <name val="Dussmann"/>
    </font>
    <font>
      <sz val="12"/>
      <color rgb="FF000000"/>
      <name val="Dussmann"/>
    </font>
    <font>
      <b/>
      <sz val="12"/>
      <color rgb="FF000000"/>
      <name val="Dussmann"/>
    </font>
    <font>
      <sz val="14"/>
      <color rgb="FF000000"/>
      <name val="Dussmann"/>
    </font>
    <font>
      <b/>
      <sz val="20"/>
      <color indexed="8"/>
      <name val="Dussmann"/>
      <family val="2"/>
      <charset val="186"/>
    </font>
    <font>
      <b/>
      <sz val="20"/>
      <name val="Dussmann"/>
      <family val="2"/>
      <charset val="186"/>
    </font>
    <font>
      <sz val="20"/>
      <color theme="1"/>
      <name val="Dussmann"/>
      <family val="2"/>
      <charset val="186"/>
    </font>
    <font>
      <sz val="20"/>
      <color indexed="8"/>
      <name val="Dussmann"/>
      <family val="2"/>
      <charset val="186"/>
    </font>
    <font>
      <sz val="20"/>
      <name val="Dussmann"/>
      <family val="2"/>
      <charset val="186"/>
    </font>
    <font>
      <b/>
      <i/>
      <sz val="12"/>
      <color theme="1"/>
      <name val="Dussmann"/>
    </font>
    <font>
      <b/>
      <sz val="20"/>
      <color theme="1"/>
      <name val="Dussmann"/>
    </font>
    <font>
      <sz val="20"/>
      <color theme="1"/>
      <name val="Dussmann"/>
    </font>
    <font>
      <sz val="12"/>
      <color indexed="8"/>
      <name val="Dussmann"/>
    </font>
    <font>
      <sz val="14"/>
      <color indexed="8"/>
      <name val="Dussmann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F0C8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1" fillId="0" borderId="0"/>
    <xf numFmtId="0" fontId="1" fillId="0" borderId="0"/>
  </cellStyleXfs>
  <cellXfs count="950">
    <xf numFmtId="0" fontId="0" fillId="0" borderId="0" xfId="0"/>
    <xf numFmtId="0" fontId="3" fillId="0" borderId="0" xfId="0" applyFont="1"/>
    <xf numFmtId="2" fontId="7" fillId="4" borderId="1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3" xfId="0" applyNumberFormat="1" applyFont="1" applyFill="1" applyBorder="1" applyAlignment="1">
      <alignment horizontal="right" wrapText="1"/>
    </xf>
    <xf numFmtId="164" fontId="7" fillId="3" borderId="6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right" wrapText="1"/>
    </xf>
    <xf numFmtId="2" fontId="9" fillId="0" borderId="7" xfId="0" applyNumberFormat="1" applyFont="1" applyBorder="1" applyAlignment="1">
      <alignment wrapText="1"/>
    </xf>
    <xf numFmtId="49" fontId="10" fillId="0" borderId="7" xfId="0" applyNumberFormat="1" applyFont="1" applyBorder="1" applyAlignment="1">
      <alignment wrapText="1"/>
    </xf>
    <xf numFmtId="0" fontId="12" fillId="0" borderId="0" xfId="0" applyFont="1"/>
    <xf numFmtId="2" fontId="9" fillId="4" borderId="9" xfId="0" applyNumberFormat="1" applyFont="1" applyFill="1" applyBorder="1" applyAlignment="1">
      <alignment wrapText="1"/>
    </xf>
    <xf numFmtId="2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0" fontId="5" fillId="0" borderId="0" xfId="0" applyFont="1"/>
    <xf numFmtId="2" fontId="9" fillId="4" borderId="7" xfId="0" applyNumberFormat="1" applyFont="1" applyFill="1" applyBorder="1" applyAlignment="1">
      <alignment wrapText="1"/>
    </xf>
    <xf numFmtId="49" fontId="10" fillId="4" borderId="7" xfId="0" applyNumberFormat="1" applyFont="1" applyFill="1" applyBorder="1" applyAlignment="1">
      <alignment wrapText="1"/>
    </xf>
    <xf numFmtId="0" fontId="3" fillId="4" borderId="0" xfId="0" applyFont="1" applyFill="1"/>
    <xf numFmtId="0" fontId="5" fillId="4" borderId="0" xfId="0" applyFont="1" applyFill="1"/>
    <xf numFmtId="2" fontId="9" fillId="4" borderId="0" xfId="0" applyNumberFormat="1" applyFont="1" applyFill="1" applyAlignment="1">
      <alignment wrapText="1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2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4" borderId="0" xfId="0" applyFont="1" applyFill="1"/>
    <xf numFmtId="49" fontId="9" fillId="0" borderId="10" xfId="0" applyNumberFormat="1" applyFont="1" applyBorder="1" applyAlignment="1">
      <alignment vertical="center" wrapText="1"/>
    </xf>
    <xf numFmtId="0" fontId="3" fillId="0" borderId="1" xfId="0" applyFont="1" applyBorder="1"/>
    <xf numFmtId="0" fontId="18" fillId="0" borderId="0" xfId="0" applyFont="1"/>
    <xf numFmtId="0" fontId="19" fillId="0" borderId="1" xfId="0" applyFont="1" applyBorder="1"/>
    <xf numFmtId="0" fontId="3" fillId="0" borderId="0" xfId="0" applyFont="1" applyAlignment="1">
      <alignment horizontal="center"/>
    </xf>
    <xf numFmtId="2" fontId="9" fillId="0" borderId="8" xfId="0" applyNumberFormat="1" applyFont="1" applyBorder="1" applyAlignment="1">
      <alignment vertical="center" wrapText="1"/>
    </xf>
    <xf numFmtId="49" fontId="10" fillId="0" borderId="8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vertical="center" wrapText="1"/>
    </xf>
    <xf numFmtId="49" fontId="10" fillId="0" borderId="7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horizontal="right" vertical="center" wrapText="1"/>
    </xf>
    <xf numFmtId="0" fontId="21" fillId="4" borderId="4" xfId="0" applyFont="1" applyFill="1" applyBorder="1" applyAlignment="1">
      <alignment horizontal="right" wrapText="1"/>
    </xf>
    <xf numFmtId="2" fontId="9" fillId="4" borderId="11" xfId="0" applyNumberFormat="1" applyFont="1" applyFill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49" fontId="10" fillId="0" borderId="11" xfId="0" applyNumberFormat="1" applyFont="1" applyBorder="1" applyAlignment="1">
      <alignment wrapText="1"/>
    </xf>
    <xf numFmtId="2" fontId="9" fillId="4" borderId="7" xfId="0" applyNumberFormat="1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right"/>
    </xf>
    <xf numFmtId="2" fontId="9" fillId="0" borderId="10" xfId="0" applyNumberFormat="1" applyFont="1" applyBorder="1" applyAlignment="1">
      <alignment wrapText="1"/>
    </xf>
    <xf numFmtId="2" fontId="9" fillId="4" borderId="12" xfId="0" applyNumberFormat="1" applyFont="1" applyFill="1" applyBorder="1" applyAlignment="1">
      <alignment wrapText="1"/>
    </xf>
    <xf numFmtId="2" fontId="9" fillId="4" borderId="8" xfId="0" applyNumberFormat="1" applyFont="1" applyFill="1" applyBorder="1" applyAlignment="1">
      <alignment vertical="center" wrapText="1"/>
    </xf>
    <xf numFmtId="2" fontId="9" fillId="4" borderId="13" xfId="0" applyNumberFormat="1" applyFont="1" applyFill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22" fillId="0" borderId="0" xfId="0" applyFont="1"/>
    <xf numFmtId="0" fontId="15" fillId="0" borderId="0" xfId="0" applyFont="1" applyAlignment="1">
      <alignment horizontal="center"/>
    </xf>
    <xf numFmtId="165" fontId="9" fillId="4" borderId="0" xfId="0" applyNumberFormat="1" applyFont="1" applyFill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vertical="center" wrapText="1"/>
    </xf>
    <xf numFmtId="2" fontId="9" fillId="4" borderId="11" xfId="0" applyNumberFormat="1" applyFont="1" applyFill="1" applyBorder="1" applyAlignment="1">
      <alignment vertical="center" wrapText="1"/>
    </xf>
    <xf numFmtId="2" fontId="9" fillId="0" borderId="11" xfId="0" applyNumberFormat="1" applyFont="1" applyBorder="1" applyAlignment="1">
      <alignment vertical="center" wrapText="1"/>
    </xf>
    <xf numFmtId="49" fontId="10" fillId="0" borderId="11" xfId="0" applyNumberFormat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10" fillId="4" borderId="7" xfId="0" applyNumberFormat="1" applyFont="1" applyFill="1" applyBorder="1" applyAlignment="1">
      <alignment vertical="center" wrapText="1"/>
    </xf>
    <xf numFmtId="0" fontId="0" fillId="4" borderId="5" xfId="0" applyFill="1" applyBorder="1" applyAlignment="1">
      <alignment vertical="center"/>
    </xf>
    <xf numFmtId="49" fontId="15" fillId="0" borderId="15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4" borderId="14" xfId="0" applyNumberFormat="1" applyFont="1" applyFill="1" applyBorder="1" applyAlignment="1">
      <alignment vertical="center" wrapText="1"/>
    </xf>
    <xf numFmtId="49" fontId="10" fillId="4" borderId="0" xfId="0" applyNumberFormat="1" applyFont="1" applyFill="1" applyAlignment="1">
      <alignment vertical="center" wrapText="1"/>
    </xf>
    <xf numFmtId="2" fontId="9" fillId="4" borderId="0" xfId="0" applyNumberFormat="1" applyFont="1" applyFill="1" applyAlignment="1">
      <alignment vertical="center" wrapText="1"/>
    </xf>
    <xf numFmtId="49" fontId="10" fillId="4" borderId="0" xfId="0" applyNumberFormat="1" applyFont="1" applyFill="1" applyAlignment="1">
      <alignment wrapText="1"/>
    </xf>
    <xf numFmtId="0" fontId="9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3" fillId="4" borderId="0" xfId="0" applyNumberFormat="1" applyFont="1" applyFill="1" applyAlignment="1">
      <alignment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4" borderId="0" xfId="0" applyFill="1"/>
    <xf numFmtId="49" fontId="9" fillId="4" borderId="0" xfId="0" applyNumberFormat="1" applyFont="1" applyFill="1" applyAlignment="1">
      <alignment horizontal="left" vertical="center" wrapText="1"/>
    </xf>
    <xf numFmtId="2" fontId="9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wrapText="1"/>
    </xf>
    <xf numFmtId="49" fontId="10" fillId="4" borderId="0" xfId="0" applyNumberFormat="1" applyFont="1" applyFill="1" applyAlignment="1">
      <alignment vertical="center"/>
    </xf>
    <xf numFmtId="49" fontId="10" fillId="4" borderId="0" xfId="0" applyNumberFormat="1" applyFont="1" applyFill="1"/>
    <xf numFmtId="0" fontId="3" fillId="0" borderId="0" xfId="0" applyFont="1" applyAlignment="1">
      <alignment horizontal="left" vertical="center" wrapText="1"/>
    </xf>
    <xf numFmtId="49" fontId="10" fillId="0" borderId="9" xfId="0" applyNumberFormat="1" applyFont="1" applyBorder="1" applyAlignment="1">
      <alignment vertical="center" wrapText="1"/>
    </xf>
    <xf numFmtId="2" fontId="9" fillId="0" borderId="9" xfId="0" applyNumberFormat="1" applyFont="1" applyBorder="1" applyAlignment="1">
      <alignment vertical="center" wrapText="1"/>
    </xf>
    <xf numFmtId="2" fontId="9" fillId="4" borderId="9" xfId="0" applyNumberFormat="1" applyFont="1" applyFill="1" applyBorder="1" applyAlignment="1">
      <alignment vertical="center" wrapText="1"/>
    </xf>
    <xf numFmtId="49" fontId="10" fillId="4" borderId="8" xfId="0" applyNumberFormat="1" applyFont="1" applyFill="1" applyBorder="1" applyAlignment="1">
      <alignment vertical="center" wrapText="1"/>
    </xf>
    <xf numFmtId="49" fontId="45" fillId="0" borderId="7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44" fillId="0" borderId="11" xfId="0" applyNumberFormat="1" applyFont="1" applyBorder="1" applyAlignment="1">
      <alignment vertical="center" wrapText="1"/>
    </xf>
    <xf numFmtId="49" fontId="44" fillId="0" borderId="7" xfId="0" applyNumberFormat="1" applyFont="1" applyBorder="1" applyAlignment="1">
      <alignment vertical="center" wrapText="1"/>
    </xf>
    <xf numFmtId="2" fontId="9" fillId="0" borderId="20" xfId="0" applyNumberFormat="1" applyFont="1" applyBorder="1" applyAlignment="1">
      <alignment vertical="center" wrapText="1"/>
    </xf>
    <xf numFmtId="0" fontId="51" fillId="0" borderId="0" xfId="0" applyFont="1" applyAlignment="1">
      <alignment horizontal="center"/>
    </xf>
    <xf numFmtId="0" fontId="51" fillId="0" borderId="0" xfId="0" applyFont="1"/>
    <xf numFmtId="0" fontId="53" fillId="0" borderId="0" xfId="0" applyFont="1"/>
    <xf numFmtId="49" fontId="55" fillId="0" borderId="11" xfId="0" applyNumberFormat="1" applyFont="1" applyBorder="1" applyAlignment="1">
      <alignment vertical="center" wrapText="1"/>
    </xf>
    <xf numFmtId="2" fontId="51" fillId="0" borderId="11" xfId="0" applyNumberFormat="1" applyFont="1" applyBorder="1" applyAlignment="1">
      <alignment vertical="center" wrapText="1"/>
    </xf>
    <xf numFmtId="2" fontId="51" fillId="4" borderId="11" xfId="0" applyNumberFormat="1" applyFont="1" applyFill="1" applyBorder="1" applyAlignment="1">
      <alignment vertical="center" wrapText="1"/>
    </xf>
    <xf numFmtId="49" fontId="55" fillId="0" borderId="7" xfId="0" applyNumberFormat="1" applyFont="1" applyBorder="1" applyAlignment="1">
      <alignment vertical="center" wrapText="1"/>
    </xf>
    <xf numFmtId="2" fontId="51" fillId="0" borderId="7" xfId="0" applyNumberFormat="1" applyFont="1" applyBorder="1" applyAlignment="1">
      <alignment vertical="center" wrapText="1"/>
    </xf>
    <xf numFmtId="0" fontId="51" fillId="4" borderId="0" xfId="0" applyFont="1" applyFill="1"/>
    <xf numFmtId="0" fontId="54" fillId="4" borderId="4" xfId="0" applyFont="1" applyFill="1" applyBorder="1" applyAlignment="1">
      <alignment horizontal="right" vertical="center" wrapText="1"/>
    </xf>
    <xf numFmtId="49" fontId="55" fillId="4" borderId="0" xfId="0" applyNumberFormat="1" applyFont="1" applyFill="1" applyAlignment="1">
      <alignment vertical="center" wrapText="1"/>
    </xf>
    <xf numFmtId="0" fontId="51" fillId="4" borderId="0" xfId="0" applyFont="1" applyFill="1" applyAlignment="1">
      <alignment horizontal="left" vertical="center" wrapText="1"/>
    </xf>
    <xf numFmtId="2" fontId="51" fillId="4" borderId="0" xfId="0" applyNumberFormat="1" applyFont="1" applyFill="1" applyAlignment="1">
      <alignment vertical="center" wrapText="1"/>
    </xf>
    <xf numFmtId="0" fontId="51" fillId="0" borderId="0" xfId="0" applyFont="1" applyAlignment="1">
      <alignment vertical="top"/>
    </xf>
    <xf numFmtId="0" fontId="51" fillId="4" borderId="0" xfId="0" applyFont="1" applyFill="1" applyAlignment="1">
      <alignment vertical="top"/>
    </xf>
    <xf numFmtId="0" fontId="59" fillId="4" borderId="0" xfId="0" applyFont="1" applyFill="1" applyAlignment="1">
      <alignment vertical="top"/>
    </xf>
    <xf numFmtId="0" fontId="54" fillId="4" borderId="4" xfId="0" applyFont="1" applyFill="1" applyBorder="1" applyAlignment="1">
      <alignment horizontal="right" wrapText="1"/>
    </xf>
    <xf numFmtId="2" fontId="51" fillId="4" borderId="0" xfId="0" applyNumberFormat="1" applyFont="1" applyFill="1" applyAlignment="1">
      <alignment wrapText="1"/>
    </xf>
    <xf numFmtId="49" fontId="55" fillId="4" borderId="7" xfId="0" applyNumberFormat="1" applyFont="1" applyFill="1" applyBorder="1" applyAlignment="1">
      <alignment wrapText="1"/>
    </xf>
    <xf numFmtId="2" fontId="51" fillId="0" borderId="7" xfId="0" applyNumberFormat="1" applyFont="1" applyBorder="1" applyAlignment="1">
      <alignment wrapText="1"/>
    </xf>
    <xf numFmtId="2" fontId="51" fillId="4" borderId="7" xfId="0" applyNumberFormat="1" applyFont="1" applyFill="1" applyBorder="1" applyAlignment="1">
      <alignment wrapText="1"/>
    </xf>
    <xf numFmtId="2" fontId="51" fillId="0" borderId="10" xfId="0" applyNumberFormat="1" applyFont="1" applyBorder="1" applyAlignment="1">
      <alignment vertical="center" wrapText="1"/>
    </xf>
    <xf numFmtId="49" fontId="51" fillId="0" borderId="0" xfId="0" applyNumberFormat="1" applyFont="1" applyAlignment="1">
      <alignment wrapText="1"/>
    </xf>
    <xf numFmtId="2" fontId="51" fillId="0" borderId="0" xfId="0" applyNumberFormat="1" applyFont="1" applyAlignment="1">
      <alignment wrapText="1"/>
    </xf>
    <xf numFmtId="2" fontId="51" fillId="0" borderId="8" xfId="0" applyNumberFormat="1" applyFont="1" applyBorder="1" applyAlignment="1">
      <alignment vertical="center" wrapText="1"/>
    </xf>
    <xf numFmtId="0" fontId="58" fillId="4" borderId="4" xfId="0" applyFont="1" applyFill="1" applyBorder="1" applyAlignment="1">
      <alignment horizontal="right" wrapText="1"/>
    </xf>
    <xf numFmtId="164" fontId="54" fillId="3" borderId="6" xfId="0" applyNumberFormat="1" applyFont="1" applyFill="1" applyBorder="1" applyAlignment="1">
      <alignment horizontal="right"/>
    </xf>
    <xf numFmtId="2" fontId="54" fillId="4" borderId="0" xfId="0" applyNumberFormat="1" applyFont="1" applyFill="1" applyAlignment="1">
      <alignment horizontal="right" wrapText="1"/>
    </xf>
    <xf numFmtId="2" fontId="54" fillId="4" borderId="1" xfId="0" applyNumberFormat="1" applyFont="1" applyFill="1" applyBorder="1" applyAlignment="1">
      <alignment horizontal="right" wrapText="1"/>
    </xf>
    <xf numFmtId="0" fontId="0" fillId="0" borderId="23" xfId="0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49" fontId="10" fillId="4" borderId="22" xfId="0" applyNumberFormat="1" applyFont="1" applyFill="1" applyBorder="1" applyAlignment="1">
      <alignment vertical="center" wrapText="1"/>
    </xf>
    <xf numFmtId="2" fontId="9" fillId="4" borderId="24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9" fontId="10" fillId="0" borderId="22" xfId="0" applyNumberFormat="1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2" fontId="9" fillId="0" borderId="14" xfId="0" applyNumberFormat="1" applyFont="1" applyBorder="1" applyAlignment="1">
      <alignment vertical="center" wrapText="1"/>
    </xf>
    <xf numFmtId="0" fontId="51" fillId="0" borderId="4" xfId="1" applyFont="1" applyBorder="1" applyAlignment="1">
      <alignment vertical="center"/>
    </xf>
    <xf numFmtId="0" fontId="51" fillId="0" borderId="4" xfId="0" applyFont="1" applyBorder="1" applyAlignment="1">
      <alignment horizontal="left" vertical="center"/>
    </xf>
    <xf numFmtId="0" fontId="51" fillId="0" borderId="0" xfId="1" applyFont="1" applyAlignment="1">
      <alignment vertical="center"/>
    </xf>
    <xf numFmtId="0" fontId="51" fillId="0" borderId="2" xfId="0" applyFont="1" applyBorder="1" applyAlignment="1">
      <alignment horizontal="left" vertical="center"/>
    </xf>
    <xf numFmtId="0" fontId="51" fillId="0" borderId="1" xfId="1" applyFont="1" applyBorder="1" applyAlignment="1">
      <alignment vertical="center"/>
    </xf>
    <xf numFmtId="0" fontId="51" fillId="0" borderId="1" xfId="0" applyFont="1" applyBorder="1" applyAlignment="1">
      <alignment horizontal="left" vertical="center"/>
    </xf>
    <xf numFmtId="2" fontId="9" fillId="4" borderId="12" xfId="0" applyNumberFormat="1" applyFont="1" applyFill="1" applyBorder="1" applyAlignment="1">
      <alignment vertical="center" wrapText="1"/>
    </xf>
    <xf numFmtId="2" fontId="9" fillId="0" borderId="24" xfId="0" applyNumberFormat="1" applyFont="1" applyBorder="1" applyAlignment="1">
      <alignment vertical="center" wrapText="1"/>
    </xf>
    <xf numFmtId="2" fontId="9" fillId="0" borderId="24" xfId="0" applyNumberFormat="1" applyFont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wrapText="1"/>
    </xf>
    <xf numFmtId="2" fontId="7" fillId="4" borderId="25" xfId="0" applyNumberFormat="1" applyFont="1" applyFill="1" applyBorder="1" applyAlignment="1">
      <alignment horizontal="right" wrapText="1"/>
    </xf>
    <xf numFmtId="0" fontId="5" fillId="0" borderId="18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49" fontId="10" fillId="4" borderId="22" xfId="0" applyNumberFormat="1" applyFont="1" applyFill="1" applyBorder="1" applyAlignment="1">
      <alignment wrapText="1"/>
    </xf>
    <xf numFmtId="2" fontId="9" fillId="4" borderId="24" xfId="0" applyNumberFormat="1" applyFont="1" applyFill="1" applyBorder="1" applyAlignment="1">
      <alignment wrapText="1"/>
    </xf>
    <xf numFmtId="49" fontId="10" fillId="4" borderId="16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wrapText="1"/>
    </xf>
    <xf numFmtId="49" fontId="10" fillId="0" borderId="22" xfId="0" applyNumberFormat="1" applyFont="1" applyBorder="1" applyAlignment="1">
      <alignment wrapText="1"/>
    </xf>
    <xf numFmtId="2" fontId="9" fillId="0" borderId="24" xfId="0" applyNumberFormat="1" applyFont="1" applyBorder="1" applyAlignment="1">
      <alignment horizontal="right" wrapText="1"/>
    </xf>
    <xf numFmtId="2" fontId="54" fillId="4" borderId="25" xfId="0" applyNumberFormat="1" applyFont="1" applyFill="1" applyBorder="1" applyAlignment="1">
      <alignment horizontal="right" wrapText="1"/>
    </xf>
    <xf numFmtId="0" fontId="51" fillId="0" borderId="25" xfId="1" applyFont="1" applyBorder="1" applyAlignment="1">
      <alignment horizontal="left" vertical="center"/>
    </xf>
    <xf numFmtId="0" fontId="51" fillId="0" borderId="26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center"/>
    </xf>
    <xf numFmtId="49" fontId="0" fillId="0" borderId="5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0" fillId="4" borderId="5" xfId="0" applyNumberFormat="1" applyFill="1" applyBorder="1" applyAlignment="1">
      <alignment vertical="center"/>
    </xf>
    <xf numFmtId="49" fontId="0" fillId="4" borderId="23" xfId="0" applyNumberFormat="1" applyFill="1" applyBorder="1" applyAlignment="1">
      <alignment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23" xfId="0" applyNumberFormat="1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 wrapText="1"/>
    </xf>
    <xf numFmtId="49" fontId="9" fillId="4" borderId="1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49" fontId="10" fillId="0" borderId="0" xfId="0" applyNumberFormat="1" applyFont="1" applyAlignment="1">
      <alignment horizontal="right" vertical="center" wrapText="1"/>
    </xf>
    <xf numFmtId="0" fontId="14" fillId="0" borderId="0" xfId="0" applyFont="1"/>
    <xf numFmtId="49" fontId="1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right" wrapText="1"/>
    </xf>
    <xf numFmtId="2" fontId="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49" fontId="8" fillId="0" borderId="0" xfId="0" applyNumberFormat="1" applyFont="1" applyAlignment="1">
      <alignment vertical="center" wrapText="1"/>
    </xf>
    <xf numFmtId="49" fontId="3" fillId="4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50" fillId="16" borderId="10" xfId="0" applyFont="1" applyFill="1" applyBorder="1" applyAlignment="1">
      <alignment horizontal="right" vertical="center" wrapText="1"/>
    </xf>
    <xf numFmtId="14" fontId="19" fillId="0" borderId="1" xfId="0" applyNumberFormat="1" applyFont="1" applyBorder="1" applyAlignment="1">
      <alignment horizontal="left"/>
    </xf>
    <xf numFmtId="0" fontId="66" fillId="0" borderId="0" xfId="0" applyFont="1"/>
    <xf numFmtId="0" fontId="66" fillId="4" borderId="0" xfId="0" applyFont="1" applyFill="1"/>
    <xf numFmtId="14" fontId="65" fillId="4" borderId="4" xfId="0" applyNumberFormat="1" applyFont="1" applyFill="1" applyBorder="1" applyAlignment="1">
      <alignment horizontal="left" wrapText="1"/>
    </xf>
    <xf numFmtId="0" fontId="68" fillId="0" borderId="0" xfId="0" applyFont="1"/>
    <xf numFmtId="49" fontId="67" fillId="0" borderId="0" xfId="0" applyNumberFormat="1" applyFont="1" applyAlignment="1">
      <alignment wrapText="1"/>
    </xf>
    <xf numFmtId="2" fontId="67" fillId="0" borderId="0" xfId="0" applyNumberFormat="1" applyFont="1" applyAlignment="1">
      <alignment wrapText="1"/>
    </xf>
    <xf numFmtId="0" fontId="64" fillId="0" borderId="1" xfId="0" applyFont="1" applyBorder="1" applyAlignment="1">
      <alignment horizontal="left"/>
    </xf>
    <xf numFmtId="14" fontId="64" fillId="0" borderId="1" xfId="0" applyNumberFormat="1" applyFont="1" applyBorder="1" applyAlignment="1">
      <alignment horizontal="left"/>
    </xf>
    <xf numFmtId="0" fontId="64" fillId="0" borderId="1" xfId="0" applyFont="1" applyBorder="1"/>
    <xf numFmtId="0" fontId="66" fillId="0" borderId="0" xfId="0" applyFont="1" applyAlignment="1">
      <alignment horizontal="left"/>
    </xf>
    <xf numFmtId="0" fontId="66" fillId="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9" fontId="9" fillId="0" borderId="0" xfId="0" applyNumberFormat="1" applyFont="1" applyAlignment="1">
      <alignment horizontal="left" wrapText="1"/>
    </xf>
    <xf numFmtId="2" fontId="9" fillId="0" borderId="0" xfId="0" applyNumberFormat="1" applyFont="1" applyAlignment="1">
      <alignment horizontal="left" wrapText="1"/>
    </xf>
    <xf numFmtId="49" fontId="67" fillId="0" borderId="0" xfId="0" applyNumberFormat="1" applyFont="1" applyAlignment="1">
      <alignment horizontal="left" wrapText="1"/>
    </xf>
    <xf numFmtId="2" fontId="67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71" fillId="0" borderId="0" xfId="0" applyFont="1" applyAlignment="1">
      <alignment horizontal="left"/>
    </xf>
    <xf numFmtId="49" fontId="71" fillId="0" borderId="0" xfId="0" applyNumberFormat="1" applyFont="1" applyAlignment="1">
      <alignment horizontal="left" wrapText="1"/>
    </xf>
    <xf numFmtId="2" fontId="71" fillId="0" borderId="0" xfId="0" applyNumberFormat="1" applyFont="1" applyAlignment="1">
      <alignment horizontal="left" wrapText="1"/>
    </xf>
    <xf numFmtId="0" fontId="71" fillId="4" borderId="0" xfId="0" applyFont="1" applyFill="1" applyAlignment="1">
      <alignment horizontal="left"/>
    </xf>
    <xf numFmtId="0" fontId="70" fillId="0" borderId="1" xfId="0" applyFont="1" applyBorder="1" applyAlignment="1">
      <alignment horizontal="left"/>
    </xf>
    <xf numFmtId="14" fontId="70" fillId="0" borderId="1" xfId="0" applyNumberFormat="1" applyFont="1" applyBorder="1" applyAlignment="1">
      <alignment horizontal="left"/>
    </xf>
    <xf numFmtId="0" fontId="70" fillId="0" borderId="0" xfId="0" applyFont="1" applyAlignment="1">
      <alignment horizontal="left"/>
    </xf>
    <xf numFmtId="0" fontId="71" fillId="0" borderId="1" xfId="0" applyFont="1" applyBorder="1" applyAlignment="1">
      <alignment horizontal="left"/>
    </xf>
    <xf numFmtId="49" fontId="37" fillId="0" borderId="7" xfId="0" applyNumberFormat="1" applyFont="1" applyBorder="1" applyAlignment="1">
      <alignment vertical="center" wrapText="1"/>
    </xf>
    <xf numFmtId="2" fontId="37" fillId="0" borderId="27" xfId="0" applyNumberFormat="1" applyFont="1" applyBorder="1" applyAlignment="1">
      <alignment vertical="center" wrapText="1"/>
    </xf>
    <xf numFmtId="0" fontId="49" fillId="0" borderId="28" xfId="0" applyFont="1" applyBorder="1" applyAlignment="1">
      <alignment vertical="center"/>
    </xf>
    <xf numFmtId="49" fontId="9" fillId="0" borderId="29" xfId="0" applyNumberFormat="1" applyFont="1" applyBorder="1" applyAlignment="1">
      <alignment vertical="center" wrapText="1"/>
    </xf>
    <xf numFmtId="2" fontId="7" fillId="4" borderId="29" xfId="0" applyNumberFormat="1" applyFont="1" applyFill="1" applyBorder="1" applyAlignment="1">
      <alignment wrapText="1"/>
    </xf>
    <xf numFmtId="164" fontId="7" fillId="3" borderId="29" xfId="0" applyNumberFormat="1" applyFont="1" applyFill="1" applyBorder="1" applyAlignment="1">
      <alignment horizontal="right"/>
    </xf>
    <xf numFmtId="0" fontId="6" fillId="2" borderId="29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 wrapText="1"/>
    </xf>
    <xf numFmtId="49" fontId="9" fillId="4" borderId="29" xfId="0" applyNumberFormat="1" applyFont="1" applyFill="1" applyBorder="1" applyAlignment="1">
      <alignment horizontal="left" vertical="center" wrapText="1"/>
    </xf>
    <xf numFmtId="49" fontId="10" fillId="0" borderId="29" xfId="0" applyNumberFormat="1" applyFont="1" applyBorder="1" applyAlignment="1">
      <alignment horizontal="right" vertical="center" wrapText="1"/>
    </xf>
    <xf numFmtId="49" fontId="9" fillId="0" borderId="29" xfId="0" applyNumberFormat="1" applyFont="1" applyBorder="1" applyAlignment="1">
      <alignment horizontal="left" vertical="center" wrapText="1"/>
    </xf>
    <xf numFmtId="0" fontId="14" fillId="4" borderId="29" xfId="0" applyFont="1" applyFill="1" applyBorder="1" applyAlignment="1">
      <alignment horizontal="right" vertical="center"/>
    </xf>
    <xf numFmtId="49" fontId="10" fillId="0" borderId="29" xfId="0" applyNumberFormat="1" applyFont="1" applyBorder="1" applyAlignment="1">
      <alignment vertical="center" wrapText="1"/>
    </xf>
    <xf numFmtId="49" fontId="9" fillId="0" borderId="29" xfId="0" applyNumberFormat="1" applyFont="1" applyBorder="1" applyAlignment="1">
      <alignment horizontal="left" wrapText="1"/>
    </xf>
    <xf numFmtId="14" fontId="64" fillId="19" borderId="1" xfId="0" applyNumberFormat="1" applyFont="1" applyFill="1" applyBorder="1" applyAlignment="1">
      <alignment horizontal="left"/>
    </xf>
    <xf numFmtId="14" fontId="64" fillId="19" borderId="31" xfId="0" applyNumberFormat="1" applyFont="1" applyFill="1" applyBorder="1" applyAlignment="1">
      <alignment horizontal="left"/>
    </xf>
    <xf numFmtId="49" fontId="10" fillId="0" borderId="23" xfId="0" applyNumberFormat="1" applyFont="1" applyBorder="1" applyAlignment="1">
      <alignment vertical="center" wrapText="1"/>
    </xf>
    <xf numFmtId="14" fontId="19" fillId="19" borderId="1" xfId="0" applyNumberFormat="1" applyFont="1" applyFill="1" applyBorder="1" applyAlignment="1">
      <alignment horizontal="left"/>
    </xf>
    <xf numFmtId="14" fontId="70" fillId="19" borderId="1" xfId="0" applyNumberFormat="1" applyFont="1" applyFill="1" applyBorder="1" applyAlignment="1">
      <alignment horizontal="left"/>
    </xf>
    <xf numFmtId="2" fontId="3" fillId="4" borderId="32" xfId="0" applyNumberFormat="1" applyFont="1" applyFill="1" applyBorder="1" applyAlignment="1">
      <alignment wrapText="1"/>
    </xf>
    <xf numFmtId="2" fontId="7" fillId="4" borderId="19" xfId="0" applyNumberFormat="1" applyFont="1" applyFill="1" applyBorder="1" applyAlignment="1">
      <alignment horizontal="right" wrapText="1"/>
    </xf>
    <xf numFmtId="0" fontId="5" fillId="0" borderId="19" xfId="1" applyFont="1" applyBorder="1" applyAlignment="1">
      <alignment horizontal="left" vertical="center"/>
    </xf>
    <xf numFmtId="2" fontId="9" fillId="0" borderId="29" xfId="0" applyNumberFormat="1" applyFont="1" applyBorder="1" applyAlignment="1">
      <alignment vertical="center" wrapText="1"/>
    </xf>
    <xf numFmtId="2" fontId="8" fillId="0" borderId="29" xfId="0" applyNumberFormat="1" applyFont="1" applyBorder="1" applyAlignment="1">
      <alignment wrapText="1"/>
    </xf>
    <xf numFmtId="49" fontId="10" fillId="4" borderId="34" xfId="0" applyNumberFormat="1" applyFont="1" applyFill="1" applyBorder="1" applyAlignment="1">
      <alignment vertical="center" wrapText="1"/>
    </xf>
    <xf numFmtId="2" fontId="9" fillId="0" borderId="35" xfId="0" applyNumberFormat="1" applyFont="1" applyBorder="1" applyAlignment="1">
      <alignment vertical="center" wrapText="1"/>
    </xf>
    <xf numFmtId="49" fontId="10" fillId="4" borderId="36" xfId="0" applyNumberFormat="1" applyFont="1" applyFill="1" applyBorder="1" applyAlignment="1">
      <alignment wrapText="1"/>
    </xf>
    <xf numFmtId="49" fontId="9" fillId="0" borderId="37" xfId="0" applyNumberFormat="1" applyFont="1" applyBorder="1" applyAlignment="1">
      <alignment horizontal="left" vertical="center"/>
    </xf>
    <xf numFmtId="49" fontId="10" fillId="4" borderId="37" xfId="0" applyNumberFormat="1" applyFont="1" applyFill="1" applyBorder="1" applyAlignment="1">
      <alignment wrapText="1"/>
    </xf>
    <xf numFmtId="49" fontId="16" fillId="0" borderId="37" xfId="0" applyNumberFormat="1" applyFont="1" applyBorder="1" applyAlignment="1">
      <alignment horizontal="right" wrapText="1"/>
    </xf>
    <xf numFmtId="49" fontId="11" fillId="0" borderId="37" xfId="0" applyNumberFormat="1" applyFont="1" applyBorder="1" applyAlignment="1">
      <alignment wrapText="1"/>
    </xf>
    <xf numFmtId="0" fontId="14" fillId="0" borderId="37" xfId="0" applyFont="1" applyBorder="1" applyAlignment="1">
      <alignment horizontal="right" vertical="center"/>
    </xf>
    <xf numFmtId="0" fontId="15" fillId="4" borderId="37" xfId="0" applyFont="1" applyFill="1" applyBorder="1" applyAlignment="1">
      <alignment vertical="center"/>
    </xf>
    <xf numFmtId="2" fontId="3" fillId="0" borderId="37" xfId="0" applyNumberFormat="1" applyFont="1" applyBorder="1" applyAlignment="1">
      <alignment vertical="center"/>
    </xf>
    <xf numFmtId="49" fontId="10" fillId="4" borderId="37" xfId="0" applyNumberFormat="1" applyFont="1" applyFill="1" applyBorder="1"/>
    <xf numFmtId="49" fontId="3" fillId="4" borderId="37" xfId="0" applyNumberFormat="1" applyFont="1" applyFill="1" applyBorder="1" applyAlignment="1">
      <alignment wrapText="1"/>
    </xf>
    <xf numFmtId="2" fontId="9" fillId="4" borderId="37" xfId="0" applyNumberFormat="1" applyFont="1" applyFill="1" applyBorder="1" applyAlignment="1">
      <alignment wrapText="1"/>
    </xf>
    <xf numFmtId="0" fontId="14" fillId="0" borderId="37" xfId="0" applyFont="1" applyBorder="1" applyAlignment="1">
      <alignment horizontal="right"/>
    </xf>
    <xf numFmtId="0" fontId="42" fillId="0" borderId="37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vertical="center"/>
    </xf>
    <xf numFmtId="49" fontId="9" fillId="4" borderId="37" xfId="0" applyNumberFormat="1" applyFont="1" applyFill="1" applyBorder="1" applyAlignment="1">
      <alignment horizontal="left" vertical="center" wrapText="1"/>
    </xf>
    <xf numFmtId="49" fontId="10" fillId="0" borderId="37" xfId="0" applyNumberFormat="1" applyFont="1" applyBorder="1" applyAlignment="1">
      <alignment horizontal="right" vertical="center" wrapText="1"/>
    </xf>
    <xf numFmtId="49" fontId="9" fillId="0" borderId="37" xfId="0" applyNumberFormat="1" applyFont="1" applyBorder="1" applyAlignment="1">
      <alignment horizontal="left" vertical="center" wrapText="1"/>
    </xf>
    <xf numFmtId="49" fontId="10" fillId="0" borderId="37" xfId="0" applyNumberFormat="1" applyFont="1" applyBorder="1" applyAlignment="1">
      <alignment vertical="center" wrapText="1"/>
    </xf>
    <xf numFmtId="49" fontId="10" fillId="0" borderId="37" xfId="0" applyNumberFormat="1" applyFont="1" applyBorder="1" applyAlignment="1">
      <alignment wrapText="1"/>
    </xf>
    <xf numFmtId="49" fontId="9" fillId="0" borderId="37" xfId="0" applyNumberFormat="1" applyFont="1" applyBorder="1" applyAlignment="1">
      <alignment vertical="center" wrapText="1"/>
    </xf>
    <xf numFmtId="49" fontId="3" fillId="0" borderId="37" xfId="0" applyNumberFormat="1" applyFont="1" applyBorder="1" applyAlignment="1">
      <alignment horizontal="left" vertical="center" wrapText="1"/>
    </xf>
    <xf numFmtId="2" fontId="3" fillId="4" borderId="37" xfId="0" applyNumberFormat="1" applyFont="1" applyFill="1" applyBorder="1" applyAlignment="1">
      <alignment horizontal="right" vertical="center" wrapText="1"/>
    </xf>
    <xf numFmtId="0" fontId="64" fillId="4" borderId="37" xfId="0" applyFont="1" applyFill="1" applyBorder="1" applyAlignment="1">
      <alignment horizontal="left" wrapText="1"/>
    </xf>
    <xf numFmtId="14" fontId="6" fillId="2" borderId="37" xfId="0" applyNumberFormat="1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 wrapText="1"/>
    </xf>
    <xf numFmtId="0" fontId="14" fillId="0" borderId="37" xfId="0" applyFont="1" applyBorder="1" applyAlignment="1">
      <alignment vertical="center"/>
    </xf>
    <xf numFmtId="49" fontId="10" fillId="4" borderId="37" xfId="0" applyNumberFormat="1" applyFont="1" applyFill="1" applyBorder="1" applyAlignment="1">
      <alignment vertical="center" wrapText="1"/>
    </xf>
    <xf numFmtId="2" fontId="9" fillId="4" borderId="37" xfId="0" applyNumberFormat="1" applyFont="1" applyFill="1" applyBorder="1" applyAlignment="1">
      <alignment vertical="center" wrapText="1"/>
    </xf>
    <xf numFmtId="165" fontId="8" fillId="4" borderId="37" xfId="0" applyNumberFormat="1" applyFont="1" applyFill="1" applyBorder="1" applyAlignment="1">
      <alignment horizontal="right" vertical="center" wrapText="1"/>
    </xf>
    <xf numFmtId="0" fontId="14" fillId="0" borderId="37" xfId="0" applyFont="1" applyBorder="1" applyAlignment="1">
      <alignment vertical="top"/>
    </xf>
    <xf numFmtId="2" fontId="9" fillId="0" borderId="37" xfId="0" applyNumberFormat="1" applyFont="1" applyBorder="1" applyAlignment="1">
      <alignment vertical="center" wrapText="1"/>
    </xf>
    <xf numFmtId="0" fontId="14" fillId="0" borderId="37" xfId="0" applyFont="1" applyBorder="1"/>
    <xf numFmtId="49" fontId="10" fillId="0" borderId="37" xfId="0" applyNumberFormat="1" applyFont="1" applyBorder="1" applyAlignment="1">
      <alignment horizontal="right" wrapText="1"/>
    </xf>
    <xf numFmtId="49" fontId="10" fillId="4" borderId="29" xfId="0" applyNumberFormat="1" applyFont="1" applyFill="1" applyBorder="1"/>
    <xf numFmtId="49" fontId="3" fillId="4" borderId="29" xfId="0" applyNumberFormat="1" applyFont="1" applyFill="1" applyBorder="1" applyAlignment="1">
      <alignment wrapText="1"/>
    </xf>
    <xf numFmtId="2" fontId="9" fillId="4" borderId="29" xfId="0" applyNumberFormat="1" applyFont="1" applyFill="1" applyBorder="1" applyAlignment="1">
      <alignment wrapText="1"/>
    </xf>
    <xf numFmtId="2" fontId="9" fillId="0" borderId="29" xfId="0" applyNumberFormat="1" applyFont="1" applyBorder="1" applyAlignment="1">
      <alignment wrapText="1"/>
    </xf>
    <xf numFmtId="49" fontId="9" fillId="0" borderId="29" xfId="0" applyNumberFormat="1" applyFont="1" applyBorder="1" applyAlignment="1">
      <alignment wrapText="1"/>
    </xf>
    <xf numFmtId="49" fontId="3" fillId="0" borderId="29" xfId="0" applyNumberFormat="1" applyFont="1" applyBorder="1" applyAlignment="1">
      <alignment wrapText="1"/>
    </xf>
    <xf numFmtId="49" fontId="3" fillId="0" borderId="37" xfId="0" applyNumberFormat="1" applyFont="1" applyBorder="1" applyAlignment="1">
      <alignment vertical="center" wrapText="1"/>
    </xf>
    <xf numFmtId="0" fontId="14" fillId="0" borderId="37" xfId="0" applyFont="1" applyBorder="1" applyAlignment="1">
      <alignment horizontal="right" vertical="top"/>
    </xf>
    <xf numFmtId="2" fontId="9" fillId="0" borderId="43" xfId="0" applyNumberFormat="1" applyFont="1" applyBorder="1" applyAlignment="1">
      <alignment vertical="center" wrapText="1"/>
    </xf>
    <xf numFmtId="2" fontId="9" fillId="4" borderId="43" xfId="0" applyNumberFormat="1" applyFont="1" applyFill="1" applyBorder="1" applyAlignment="1">
      <alignment vertical="center" wrapText="1"/>
    </xf>
    <xf numFmtId="0" fontId="6" fillId="19" borderId="37" xfId="0" applyFont="1" applyFill="1" applyBorder="1" applyAlignment="1">
      <alignment horizontal="left" vertical="center"/>
    </xf>
    <xf numFmtId="49" fontId="37" fillId="0" borderId="37" xfId="0" applyNumberFormat="1" applyFont="1" applyBorder="1" applyAlignment="1">
      <alignment horizontal="left" vertical="center" wrapText="1"/>
    </xf>
    <xf numFmtId="49" fontId="10" fillId="4" borderId="36" xfId="0" applyNumberFormat="1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vertical="center" wrapText="1"/>
    </xf>
    <xf numFmtId="2" fontId="9" fillId="0" borderId="43" xfId="0" applyNumberFormat="1" applyFont="1" applyBorder="1" applyAlignment="1">
      <alignment horizontal="right" vertical="center" wrapText="1"/>
    </xf>
    <xf numFmtId="49" fontId="8" fillId="4" borderId="44" xfId="0" applyNumberFormat="1" applyFont="1" applyFill="1" applyBorder="1" applyAlignment="1">
      <alignment horizontal="right" wrapText="1"/>
    </xf>
    <xf numFmtId="49" fontId="10" fillId="0" borderId="40" xfId="0" applyNumberFormat="1" applyFont="1" applyBorder="1" applyAlignment="1">
      <alignment vertical="center" wrapText="1"/>
    </xf>
    <xf numFmtId="2" fontId="9" fillId="4" borderId="33" xfId="0" applyNumberFormat="1" applyFont="1" applyFill="1" applyBorder="1" applyAlignment="1">
      <alignment wrapText="1"/>
    </xf>
    <xf numFmtId="2" fontId="9" fillId="4" borderId="33" xfId="0" applyNumberFormat="1" applyFont="1" applyFill="1" applyBorder="1" applyAlignment="1">
      <alignment horizontal="right" wrapText="1"/>
    </xf>
    <xf numFmtId="49" fontId="10" fillId="0" borderId="44" xfId="0" applyNumberFormat="1" applyFont="1" applyBorder="1" applyAlignment="1">
      <alignment horizontal="right" vertical="center" wrapText="1"/>
    </xf>
    <xf numFmtId="0" fontId="39" fillId="0" borderId="29" xfId="0" applyFont="1" applyBorder="1" applyAlignment="1">
      <alignment wrapText="1"/>
    </xf>
    <xf numFmtId="0" fontId="39" fillId="0" borderId="45" xfId="0" applyFont="1" applyBorder="1"/>
    <xf numFmtId="0" fontId="39" fillId="0" borderId="45" xfId="0" applyFont="1" applyBorder="1" applyAlignment="1">
      <alignment wrapText="1"/>
    </xf>
    <xf numFmtId="49" fontId="11" fillId="0" borderId="29" xfId="0" applyNumberFormat="1" applyFont="1" applyBorder="1" applyAlignment="1">
      <alignment vertical="center" wrapText="1"/>
    </xf>
    <xf numFmtId="164" fontId="7" fillId="3" borderId="46" xfId="0" applyNumberFormat="1" applyFont="1" applyFill="1" applyBorder="1" applyAlignment="1">
      <alignment horizontal="right"/>
    </xf>
    <xf numFmtId="164" fontId="7" fillId="3" borderId="45" xfId="0" applyNumberFormat="1" applyFont="1" applyFill="1" applyBorder="1" applyAlignment="1">
      <alignment horizontal="right"/>
    </xf>
    <xf numFmtId="0" fontId="5" fillId="0" borderId="44" xfId="1" applyFont="1" applyBorder="1" applyAlignment="1">
      <alignment horizontal="left" vertical="center"/>
    </xf>
    <xf numFmtId="0" fontId="14" fillId="4" borderId="29" xfId="0" applyFont="1" applyFill="1" applyBorder="1" applyAlignment="1">
      <alignment vertical="center"/>
    </xf>
    <xf numFmtId="49" fontId="15" fillId="4" borderId="29" xfId="0" applyNumberFormat="1" applyFont="1" applyFill="1" applyBorder="1" applyAlignment="1">
      <alignment vertical="center" wrapText="1"/>
    </xf>
    <xf numFmtId="165" fontId="9" fillId="0" borderId="29" xfId="0" applyNumberFormat="1" applyFont="1" applyBorder="1" applyAlignment="1">
      <alignment vertical="center" wrapText="1"/>
    </xf>
    <xf numFmtId="165" fontId="9" fillId="4" borderId="29" xfId="0" applyNumberFormat="1" applyFont="1" applyFill="1" applyBorder="1" applyAlignment="1">
      <alignment vertical="center" wrapText="1"/>
    </xf>
    <xf numFmtId="49" fontId="10" fillId="0" borderId="29" xfId="0" applyNumberFormat="1" applyFont="1" applyBorder="1" applyAlignment="1">
      <alignment wrapText="1"/>
    </xf>
    <xf numFmtId="49" fontId="10" fillId="4" borderId="47" xfId="0" applyNumberFormat="1" applyFont="1" applyFill="1" applyBorder="1" applyAlignment="1">
      <alignment wrapText="1"/>
    </xf>
    <xf numFmtId="2" fontId="9" fillId="4" borderId="48" xfId="0" applyNumberFormat="1" applyFont="1" applyFill="1" applyBorder="1" applyAlignment="1">
      <alignment wrapText="1"/>
    </xf>
    <xf numFmtId="49" fontId="15" fillId="4" borderId="47" xfId="0" applyNumberFormat="1" applyFont="1" applyFill="1" applyBorder="1" applyAlignment="1">
      <alignment wrapText="1"/>
    </xf>
    <xf numFmtId="49" fontId="10" fillId="0" borderId="47" xfId="0" applyNumberFormat="1" applyFont="1" applyBorder="1" applyAlignment="1">
      <alignment wrapText="1"/>
    </xf>
    <xf numFmtId="2" fontId="9" fillId="0" borderId="48" xfId="0" applyNumberFormat="1" applyFont="1" applyBorder="1" applyAlignment="1">
      <alignment wrapText="1"/>
    </xf>
    <xf numFmtId="49" fontId="3" fillId="0" borderId="29" xfId="0" applyNumberFormat="1" applyFont="1" applyBorder="1" applyAlignment="1">
      <alignment horizontal="left" vertical="center" wrapText="1"/>
    </xf>
    <xf numFmtId="49" fontId="15" fillId="0" borderId="47" xfId="0" applyNumberFormat="1" applyFont="1" applyBorder="1" applyAlignment="1">
      <alignment wrapText="1"/>
    </xf>
    <xf numFmtId="2" fontId="9" fillId="0" borderId="48" xfId="0" applyNumberFormat="1" applyFont="1" applyBorder="1" applyAlignment="1">
      <alignment horizontal="right" wrapText="1"/>
    </xf>
    <xf numFmtId="2" fontId="3" fillId="4" borderId="29" xfId="0" applyNumberFormat="1" applyFont="1" applyFill="1" applyBorder="1" applyAlignment="1">
      <alignment horizontal="right" vertical="center" wrapText="1"/>
    </xf>
    <xf numFmtId="2" fontId="7" fillId="4" borderId="29" xfId="0" applyNumberFormat="1" applyFont="1" applyFill="1" applyBorder="1" applyAlignment="1">
      <alignment horizontal="right" vertical="center" wrapText="1"/>
    </xf>
    <xf numFmtId="0" fontId="64" fillId="4" borderId="29" xfId="0" applyFont="1" applyFill="1" applyBorder="1" applyAlignment="1">
      <alignment horizontal="left" wrapText="1"/>
    </xf>
    <xf numFmtId="14" fontId="6" fillId="2" borderId="29" xfId="0" applyNumberFormat="1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 wrapText="1"/>
    </xf>
    <xf numFmtId="165" fontId="9" fillId="4" borderId="29" xfId="0" applyNumberFormat="1" applyFont="1" applyFill="1" applyBorder="1" applyAlignment="1">
      <alignment horizontal="right" vertical="center" wrapText="1"/>
    </xf>
    <xf numFmtId="165" fontId="9" fillId="0" borderId="29" xfId="0" applyNumberFormat="1" applyFont="1" applyBorder="1" applyAlignment="1">
      <alignment horizontal="right" vertical="center" wrapText="1"/>
    </xf>
    <xf numFmtId="2" fontId="9" fillId="0" borderId="29" xfId="0" applyNumberFormat="1" applyFont="1" applyBorder="1" applyAlignment="1">
      <alignment horizontal="right" vertical="center" wrapText="1"/>
    </xf>
    <xf numFmtId="2" fontId="9" fillId="0" borderId="48" xfId="0" applyNumberFormat="1" applyFont="1" applyBorder="1" applyAlignment="1">
      <alignment horizontal="right" vertical="center" wrapText="1"/>
    </xf>
    <xf numFmtId="2" fontId="9" fillId="0" borderId="48" xfId="0" applyNumberFormat="1" applyFont="1" applyBorder="1" applyAlignment="1">
      <alignment vertical="center" wrapText="1"/>
    </xf>
    <xf numFmtId="2" fontId="3" fillId="4" borderId="29" xfId="0" applyNumberFormat="1" applyFont="1" applyFill="1" applyBorder="1" applyAlignment="1">
      <alignment horizontal="right" wrapText="1"/>
    </xf>
    <xf numFmtId="2" fontId="7" fillId="4" borderId="29" xfId="0" applyNumberFormat="1" applyFont="1" applyFill="1" applyBorder="1" applyAlignment="1">
      <alignment horizontal="right" wrapText="1"/>
    </xf>
    <xf numFmtId="0" fontId="14" fillId="0" borderId="29" xfId="0" applyFont="1" applyBorder="1" applyAlignment="1">
      <alignment vertical="center"/>
    </xf>
    <xf numFmtId="49" fontId="10" fillId="4" borderId="29" xfId="0" applyNumberFormat="1" applyFont="1" applyFill="1" applyBorder="1" applyAlignment="1">
      <alignment vertical="center" wrapText="1"/>
    </xf>
    <xf numFmtId="0" fontId="9" fillId="0" borderId="29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right" vertical="center"/>
    </xf>
    <xf numFmtId="49" fontId="15" fillId="0" borderId="47" xfId="0" applyNumberFormat="1" applyFont="1" applyBorder="1" applyAlignment="1">
      <alignment vertical="center" wrapText="1"/>
    </xf>
    <xf numFmtId="2" fontId="3" fillId="0" borderId="48" xfId="0" applyNumberFormat="1" applyFont="1" applyBorder="1" applyAlignment="1">
      <alignment vertical="center" wrapText="1"/>
    </xf>
    <xf numFmtId="2" fontId="3" fillId="4" borderId="48" xfId="0" applyNumberFormat="1" applyFont="1" applyFill="1" applyBorder="1" applyAlignment="1">
      <alignment vertical="center" wrapText="1"/>
    </xf>
    <xf numFmtId="49" fontId="9" fillId="0" borderId="29" xfId="0" applyNumberFormat="1" applyFont="1" applyBorder="1" applyAlignment="1">
      <alignment horizontal="left" vertical="center"/>
    </xf>
    <xf numFmtId="2" fontId="9" fillId="4" borderId="29" xfId="0" applyNumberFormat="1" applyFont="1" applyFill="1" applyBorder="1" applyAlignment="1">
      <alignment vertical="center" wrapText="1"/>
    </xf>
    <xf numFmtId="49" fontId="10" fillId="4" borderId="47" xfId="0" applyNumberFormat="1" applyFont="1" applyFill="1" applyBorder="1" applyAlignment="1">
      <alignment vertical="center" wrapText="1"/>
    </xf>
    <xf numFmtId="2" fontId="9" fillId="4" borderId="48" xfId="0" applyNumberFormat="1" applyFont="1" applyFill="1" applyBorder="1" applyAlignment="1">
      <alignment vertical="center" wrapText="1"/>
    </xf>
    <xf numFmtId="49" fontId="72" fillId="0" borderId="50" xfId="0" applyNumberFormat="1" applyFont="1" applyBorder="1" applyAlignment="1">
      <alignment vertical="center" wrapText="1"/>
    </xf>
    <xf numFmtId="0" fontId="61" fillId="0" borderId="29" xfId="1" applyFont="1" applyBorder="1" applyAlignment="1">
      <alignment vertical="center"/>
    </xf>
    <xf numFmtId="2" fontId="9" fillId="4" borderId="48" xfId="0" applyNumberFormat="1" applyFont="1" applyFill="1" applyBorder="1" applyAlignment="1">
      <alignment horizontal="right" vertical="center" wrapText="1"/>
    </xf>
    <xf numFmtId="0" fontId="39" fillId="0" borderId="29" xfId="1" applyFont="1" applyBorder="1" applyAlignment="1">
      <alignment vertical="center"/>
    </xf>
    <xf numFmtId="2" fontId="50" fillId="0" borderId="29" xfId="0" applyNumberFormat="1" applyFont="1" applyBorder="1" applyAlignment="1">
      <alignment vertical="center"/>
    </xf>
    <xf numFmtId="165" fontId="8" fillId="4" borderId="29" xfId="0" applyNumberFormat="1" applyFont="1" applyFill="1" applyBorder="1" applyAlignment="1">
      <alignment horizontal="right" vertical="center" wrapText="1"/>
    </xf>
    <xf numFmtId="2" fontId="9" fillId="4" borderId="45" xfId="0" applyNumberFormat="1" applyFont="1" applyFill="1" applyBorder="1" applyAlignment="1">
      <alignment vertical="center" wrapText="1"/>
    </xf>
    <xf numFmtId="49" fontId="15" fillId="0" borderId="29" xfId="0" applyNumberFormat="1" applyFont="1" applyBorder="1" applyAlignment="1">
      <alignment vertical="center" wrapText="1"/>
    </xf>
    <xf numFmtId="49" fontId="10" fillId="4" borderId="29" xfId="0" applyNumberFormat="1" applyFont="1" applyFill="1" applyBorder="1" applyAlignment="1">
      <alignment wrapText="1"/>
    </xf>
    <xf numFmtId="2" fontId="9" fillId="4" borderId="47" xfId="0" applyNumberFormat="1" applyFont="1" applyFill="1" applyBorder="1" applyAlignment="1">
      <alignment wrapText="1"/>
    </xf>
    <xf numFmtId="2" fontId="9" fillId="0" borderId="47" xfId="0" applyNumberFormat="1" applyFont="1" applyBorder="1" applyAlignment="1">
      <alignment horizontal="right" wrapText="1"/>
    </xf>
    <xf numFmtId="2" fontId="9" fillId="0" borderId="47" xfId="0" applyNumberFormat="1" applyFont="1" applyBorder="1" applyAlignment="1">
      <alignment wrapText="1"/>
    </xf>
    <xf numFmtId="49" fontId="11" fillId="0" borderId="29" xfId="0" applyNumberFormat="1" applyFont="1" applyBorder="1" applyAlignment="1">
      <alignment wrapText="1"/>
    </xf>
    <xf numFmtId="49" fontId="10" fillId="0" borderId="47" xfId="0" applyNumberFormat="1" applyFont="1" applyBorder="1" applyAlignment="1">
      <alignment vertical="center" wrapText="1"/>
    </xf>
    <xf numFmtId="0" fontId="14" fillId="0" borderId="29" xfId="0" applyFont="1" applyBorder="1" applyAlignment="1">
      <alignment vertical="top"/>
    </xf>
    <xf numFmtId="0" fontId="3" fillId="0" borderId="29" xfId="0" applyFont="1" applyBorder="1" applyAlignment="1">
      <alignment horizontal="left" vertical="center" wrapText="1"/>
    </xf>
    <xf numFmtId="0" fontId="14" fillId="0" borderId="29" xfId="0" applyFont="1" applyBorder="1"/>
    <xf numFmtId="0" fontId="63" fillId="0" borderId="29" xfId="0" applyFont="1" applyBorder="1" applyAlignment="1">
      <alignment wrapText="1"/>
    </xf>
    <xf numFmtId="0" fontId="61" fillId="0" borderId="29" xfId="0" applyFont="1" applyBorder="1"/>
    <xf numFmtId="2" fontId="9" fillId="4" borderId="29" xfId="0" applyNumberFormat="1" applyFont="1" applyFill="1" applyBorder="1" applyAlignment="1">
      <alignment horizontal="right" vertical="center" wrapText="1"/>
    </xf>
    <xf numFmtId="49" fontId="10" fillId="0" borderId="29" xfId="0" applyNumberFormat="1" applyFont="1" applyBorder="1" applyAlignment="1">
      <alignment horizontal="right" wrapText="1"/>
    </xf>
    <xf numFmtId="2" fontId="9" fillId="0" borderId="51" xfId="0" applyNumberFormat="1" applyFont="1" applyBorder="1" applyAlignment="1">
      <alignment wrapText="1"/>
    </xf>
    <xf numFmtId="2" fontId="9" fillId="4" borderId="52" xfId="0" applyNumberFormat="1" applyFont="1" applyFill="1" applyBorder="1" applyAlignment="1">
      <alignment wrapText="1"/>
    </xf>
    <xf numFmtId="2" fontId="3" fillId="4" borderId="53" xfId="0" applyNumberFormat="1" applyFont="1" applyFill="1" applyBorder="1" applyAlignment="1">
      <alignment wrapText="1"/>
    </xf>
    <xf numFmtId="2" fontId="7" fillId="4" borderId="54" xfId="0" applyNumberFormat="1" applyFont="1" applyFill="1" applyBorder="1" applyAlignment="1">
      <alignment wrapText="1"/>
    </xf>
    <xf numFmtId="164" fontId="7" fillId="3" borderId="57" xfId="0" applyNumberFormat="1" applyFont="1" applyFill="1" applyBorder="1" applyAlignment="1">
      <alignment horizontal="right"/>
    </xf>
    <xf numFmtId="164" fontId="7" fillId="3" borderId="54" xfId="0" applyNumberFormat="1" applyFont="1" applyFill="1" applyBorder="1" applyAlignment="1">
      <alignment horizontal="right"/>
    </xf>
    <xf numFmtId="164" fontId="7" fillId="3" borderId="58" xfId="0" applyNumberFormat="1" applyFont="1" applyFill="1" applyBorder="1" applyAlignment="1">
      <alignment horizontal="right"/>
    </xf>
    <xf numFmtId="0" fontId="5" fillId="0" borderId="55" xfId="1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vertical="center"/>
    </xf>
    <xf numFmtId="49" fontId="9" fillId="4" borderId="54" xfId="0" applyNumberFormat="1" applyFont="1" applyFill="1" applyBorder="1" applyAlignment="1">
      <alignment horizontal="left" vertical="center" wrapText="1"/>
    </xf>
    <xf numFmtId="49" fontId="10" fillId="0" borderId="54" xfId="0" applyNumberFormat="1" applyFont="1" applyBorder="1" applyAlignment="1">
      <alignment horizontal="right" vertical="center" wrapText="1"/>
    </xf>
    <xf numFmtId="0" fontId="14" fillId="4" borderId="54" xfId="0" applyFont="1" applyFill="1" applyBorder="1" applyAlignment="1">
      <alignment horizontal="right" vertical="center"/>
    </xf>
    <xf numFmtId="0" fontId="3" fillId="4" borderId="54" xfId="0" applyFont="1" applyFill="1" applyBorder="1" applyAlignment="1">
      <alignment horizontal="left" vertical="center" wrapText="1"/>
    </xf>
    <xf numFmtId="0" fontId="3" fillId="4" borderId="54" xfId="0" applyFont="1" applyFill="1" applyBorder="1" applyAlignment="1">
      <alignment horizontal="left" vertical="center"/>
    </xf>
    <xf numFmtId="49" fontId="9" fillId="0" borderId="54" xfId="0" applyNumberFormat="1" applyFont="1" applyBorder="1" applyAlignment="1">
      <alignment wrapText="1"/>
    </xf>
    <xf numFmtId="49" fontId="9" fillId="0" borderId="54" xfId="0" applyNumberFormat="1" applyFont="1" applyBorder="1" applyAlignment="1">
      <alignment horizontal="left" vertical="center" wrapText="1"/>
    </xf>
    <xf numFmtId="49" fontId="10" fillId="0" borderId="59" xfId="0" applyNumberFormat="1" applyFont="1" applyBorder="1" applyAlignment="1">
      <alignment vertical="center" wrapText="1"/>
    </xf>
    <xf numFmtId="0" fontId="39" fillId="0" borderId="54" xfId="1" applyFont="1" applyBorder="1" applyAlignment="1">
      <alignment vertical="center"/>
    </xf>
    <xf numFmtId="2" fontId="9" fillId="0" borderId="60" xfId="0" applyNumberFormat="1" applyFont="1" applyBorder="1" applyAlignment="1">
      <alignment vertical="center" wrapText="1"/>
    </xf>
    <xf numFmtId="49" fontId="3" fillId="0" borderId="54" xfId="0" applyNumberFormat="1" applyFont="1" applyBorder="1" applyAlignment="1">
      <alignment vertical="center" wrapText="1"/>
    </xf>
    <xf numFmtId="49" fontId="15" fillId="4" borderId="59" xfId="0" applyNumberFormat="1" applyFont="1" applyFill="1" applyBorder="1" applyAlignment="1">
      <alignment vertical="center" wrapText="1"/>
    </xf>
    <xf numFmtId="49" fontId="10" fillId="0" borderId="54" xfId="0" applyNumberFormat="1" applyFont="1" applyBorder="1" applyAlignment="1">
      <alignment vertical="center" wrapText="1"/>
    </xf>
    <xf numFmtId="49" fontId="9" fillId="0" borderId="54" xfId="0" applyNumberFormat="1" applyFont="1" applyBorder="1" applyAlignment="1">
      <alignment vertical="center" wrapText="1"/>
    </xf>
    <xf numFmtId="2" fontId="9" fillId="0" borderId="54" xfId="0" applyNumberFormat="1" applyFont="1" applyBorder="1" applyAlignment="1">
      <alignment vertical="center" wrapText="1"/>
    </xf>
    <xf numFmtId="49" fontId="10" fillId="0" borderId="54" xfId="0" applyNumberFormat="1" applyFont="1" applyBorder="1" applyAlignment="1">
      <alignment horizontal="right" wrapText="1"/>
    </xf>
    <xf numFmtId="49" fontId="3" fillId="0" borderId="54" xfId="0" applyNumberFormat="1" applyFont="1" applyBorder="1" applyAlignment="1">
      <alignment horizontal="left" vertical="center" wrapText="1"/>
    </xf>
    <xf numFmtId="49" fontId="8" fillId="0" borderId="54" xfId="0" applyNumberFormat="1" applyFont="1" applyBorder="1" applyAlignment="1">
      <alignment wrapText="1"/>
    </xf>
    <xf numFmtId="49" fontId="8" fillId="4" borderId="55" xfId="0" applyNumberFormat="1" applyFont="1" applyFill="1" applyBorder="1" applyAlignment="1">
      <alignment horizontal="right" wrapText="1"/>
    </xf>
    <xf numFmtId="2" fontId="3" fillId="4" borderId="54" xfId="0" applyNumberFormat="1" applyFont="1" applyFill="1" applyBorder="1" applyAlignment="1">
      <alignment horizontal="right" vertical="center" wrapText="1"/>
    </xf>
    <xf numFmtId="2" fontId="7" fillId="4" borderId="54" xfId="0" applyNumberFormat="1" applyFont="1" applyFill="1" applyBorder="1" applyAlignment="1">
      <alignment horizontal="right" vertical="center" wrapText="1"/>
    </xf>
    <xf numFmtId="0" fontId="64" fillId="4" borderId="54" xfId="0" applyFont="1" applyFill="1" applyBorder="1" applyAlignment="1">
      <alignment horizontal="left" wrapText="1"/>
    </xf>
    <xf numFmtId="14" fontId="6" fillId="2" borderId="54" xfId="0" applyNumberFormat="1" applyFont="1" applyFill="1" applyBorder="1" applyAlignment="1">
      <alignment horizontal="left" vertical="center"/>
    </xf>
    <xf numFmtId="0" fontId="5" fillId="0" borderId="54" xfId="0" applyFont="1" applyBorder="1" applyAlignment="1">
      <alignment vertical="top"/>
    </xf>
    <xf numFmtId="49" fontId="10" fillId="4" borderId="54" xfId="0" applyNumberFormat="1" applyFont="1" applyFill="1" applyBorder="1" applyAlignment="1">
      <alignment vertical="center" wrapText="1"/>
    </xf>
    <xf numFmtId="2" fontId="9" fillId="0" borderId="59" xfId="0" applyNumberFormat="1" applyFont="1" applyBorder="1" applyAlignment="1">
      <alignment vertical="center" wrapText="1"/>
    </xf>
    <xf numFmtId="2" fontId="9" fillId="4" borderId="60" xfId="0" applyNumberFormat="1" applyFont="1" applyFill="1" applyBorder="1" applyAlignment="1">
      <alignment vertical="center" wrapText="1"/>
    </xf>
    <xf numFmtId="49" fontId="10" fillId="4" borderId="59" xfId="0" applyNumberFormat="1" applyFont="1" applyFill="1" applyBorder="1" applyAlignment="1">
      <alignment vertical="center"/>
    </xf>
    <xf numFmtId="0" fontId="14" fillId="0" borderId="54" xfId="0" applyFont="1" applyBorder="1" applyAlignment="1">
      <alignment horizontal="right"/>
    </xf>
    <xf numFmtId="49" fontId="10" fillId="4" borderId="59" xfId="0" applyNumberFormat="1" applyFont="1" applyFill="1" applyBorder="1"/>
    <xf numFmtId="0" fontId="3" fillId="0" borderId="54" xfId="0" applyFont="1" applyBorder="1" applyAlignment="1">
      <alignment horizontal="left" vertical="center" wrapText="1"/>
    </xf>
    <xf numFmtId="2" fontId="9" fillId="0" borderId="60" xfId="0" applyNumberFormat="1" applyFont="1" applyBorder="1" applyAlignment="1">
      <alignment wrapText="1"/>
    </xf>
    <xf numFmtId="0" fontId="5" fillId="0" borderId="54" xfId="0" applyFont="1" applyBorder="1"/>
    <xf numFmtId="49" fontId="50" fillId="4" borderId="54" xfId="0" applyNumberFormat="1" applyFont="1" applyFill="1" applyBorder="1" applyAlignment="1">
      <alignment horizontal="left" vertical="center" wrapText="1"/>
    </xf>
    <xf numFmtId="0" fontId="14" fillId="0" borderId="54" xfId="0" applyFont="1" applyBorder="1" applyAlignment="1">
      <alignment horizontal="right" vertical="top"/>
    </xf>
    <xf numFmtId="2" fontId="9" fillId="0" borderId="54" xfId="0" applyNumberFormat="1" applyFont="1" applyBorder="1" applyAlignment="1">
      <alignment horizontal="right" vertical="center" wrapText="1"/>
    </xf>
    <xf numFmtId="165" fontId="9" fillId="4" borderId="54" xfId="0" applyNumberFormat="1" applyFont="1" applyFill="1" applyBorder="1" applyAlignment="1">
      <alignment horizontal="right" vertical="center" wrapText="1"/>
    </xf>
    <xf numFmtId="2" fontId="3" fillId="4" borderId="54" xfId="0" applyNumberFormat="1" applyFont="1" applyFill="1" applyBorder="1" applyAlignment="1">
      <alignment horizontal="right" wrapText="1"/>
    </xf>
    <xf numFmtId="2" fontId="7" fillId="4" borderId="54" xfId="0" applyNumberFormat="1" applyFont="1" applyFill="1" applyBorder="1" applyAlignment="1">
      <alignment horizontal="right" wrapText="1"/>
    </xf>
    <xf numFmtId="0" fontId="5" fillId="0" borderId="54" xfId="0" applyFont="1" applyBorder="1" applyAlignment="1">
      <alignment vertical="center"/>
    </xf>
    <xf numFmtId="2" fontId="9" fillId="4" borderId="54" xfId="0" applyNumberFormat="1" applyFont="1" applyFill="1" applyBorder="1" applyAlignment="1">
      <alignment vertical="center" wrapText="1"/>
    </xf>
    <xf numFmtId="0" fontId="5" fillId="0" borderId="53" xfId="0" applyFont="1" applyBorder="1" applyAlignment="1">
      <alignment vertical="center"/>
    </xf>
    <xf numFmtId="49" fontId="49" fillId="0" borderId="54" xfId="0" applyNumberFormat="1" applyFont="1" applyBorder="1" applyAlignment="1">
      <alignment vertical="center" wrapText="1"/>
    </xf>
    <xf numFmtId="165" fontId="9" fillId="4" borderId="61" xfId="0" applyNumberFormat="1" applyFont="1" applyFill="1" applyBorder="1" applyAlignment="1">
      <alignment horizontal="right" vertical="center" wrapText="1"/>
    </xf>
    <xf numFmtId="2" fontId="9" fillId="4" borderId="54" xfId="0" applyNumberFormat="1" applyFont="1" applyFill="1" applyBorder="1" applyAlignment="1">
      <alignment horizontal="right" vertical="center" wrapText="1"/>
    </xf>
    <xf numFmtId="2" fontId="5" fillId="0" borderId="54" xfId="0" applyNumberFormat="1" applyFont="1" applyBorder="1" applyAlignment="1">
      <alignment vertical="center"/>
    </xf>
    <xf numFmtId="0" fontId="14" fillId="0" borderId="54" xfId="0" applyFont="1" applyBorder="1" applyAlignment="1">
      <alignment horizontal="right" vertical="center"/>
    </xf>
    <xf numFmtId="0" fontId="39" fillId="16" borderId="54" xfId="0" applyFont="1" applyFill="1" applyBorder="1" applyAlignment="1">
      <alignment horizontal="left" vertical="center"/>
    </xf>
    <xf numFmtId="0" fontId="61" fillId="0" borderId="58" xfId="0" applyFont="1" applyBorder="1" applyAlignment="1">
      <alignment horizontal="left" vertical="center" wrapText="1"/>
    </xf>
    <xf numFmtId="0" fontId="39" fillId="0" borderId="58" xfId="0" applyFont="1" applyBorder="1" applyAlignment="1">
      <alignment horizontal="right" vertical="center"/>
    </xf>
    <xf numFmtId="49" fontId="37" fillId="0" borderId="54" xfId="0" applyNumberFormat="1" applyFont="1" applyBorder="1" applyAlignment="1">
      <alignment horizontal="left" vertical="center" wrapText="1"/>
    </xf>
    <xf numFmtId="49" fontId="44" fillId="0" borderId="54" xfId="0" applyNumberFormat="1" applyFont="1" applyBorder="1" applyAlignment="1">
      <alignment vertical="center" wrapText="1"/>
    </xf>
    <xf numFmtId="49" fontId="9" fillId="0" borderId="54" xfId="0" applyNumberFormat="1" applyFont="1" applyBorder="1" applyAlignment="1">
      <alignment horizontal="left" vertical="center"/>
    </xf>
    <xf numFmtId="2" fontId="9" fillId="0" borderId="61" xfId="0" applyNumberFormat="1" applyFont="1" applyBorder="1" applyAlignment="1">
      <alignment vertical="center" wrapText="1"/>
    </xf>
    <xf numFmtId="49" fontId="49" fillId="4" borderId="54" xfId="0" applyNumberFormat="1" applyFont="1" applyFill="1" applyBorder="1" applyAlignment="1">
      <alignment vertical="center" wrapText="1"/>
    </xf>
    <xf numFmtId="49" fontId="44" fillId="0" borderId="54" xfId="0" applyNumberFormat="1" applyFont="1" applyBorder="1" applyAlignment="1">
      <alignment horizontal="left" vertical="center" wrapText="1"/>
    </xf>
    <xf numFmtId="2" fontId="3" fillId="4" borderId="63" xfId="0" applyNumberFormat="1" applyFont="1" applyFill="1" applyBorder="1" applyAlignment="1">
      <alignment wrapText="1"/>
    </xf>
    <xf numFmtId="2" fontId="7" fillId="4" borderId="64" xfId="0" applyNumberFormat="1" applyFont="1" applyFill="1" applyBorder="1" applyAlignment="1">
      <alignment wrapText="1"/>
    </xf>
    <xf numFmtId="49" fontId="16" fillId="4" borderId="64" xfId="0" applyNumberFormat="1" applyFont="1" applyFill="1" applyBorder="1" applyAlignment="1">
      <alignment vertical="center" wrapText="1"/>
    </xf>
    <xf numFmtId="49" fontId="10" fillId="4" borderId="64" xfId="0" applyNumberFormat="1" applyFont="1" applyFill="1" applyBorder="1" applyAlignment="1">
      <alignment vertical="center"/>
    </xf>
    <xf numFmtId="49" fontId="9" fillId="0" borderId="64" xfId="0" applyNumberFormat="1" applyFont="1" applyBorder="1" applyAlignment="1">
      <alignment horizontal="left" wrapText="1"/>
    </xf>
    <xf numFmtId="49" fontId="10" fillId="4" borderId="64" xfId="0" applyNumberFormat="1" applyFont="1" applyFill="1" applyBorder="1"/>
    <xf numFmtId="49" fontId="3" fillId="4" borderId="64" xfId="0" applyNumberFormat="1" applyFont="1" applyFill="1" applyBorder="1" applyAlignment="1">
      <alignment wrapText="1"/>
    </xf>
    <xf numFmtId="2" fontId="9" fillId="4" borderId="64" xfId="0" applyNumberFormat="1" applyFont="1" applyFill="1" applyBorder="1" applyAlignment="1">
      <alignment wrapText="1"/>
    </xf>
    <xf numFmtId="49" fontId="16" fillId="0" borderId="64" xfId="0" applyNumberFormat="1" applyFont="1" applyBorder="1" applyAlignment="1">
      <alignment horizontal="right" wrapText="1"/>
    </xf>
    <xf numFmtId="2" fontId="9" fillId="0" borderId="64" xfId="0" applyNumberFormat="1" applyFont="1" applyBorder="1" applyAlignment="1">
      <alignment wrapText="1"/>
    </xf>
    <xf numFmtId="2" fontId="8" fillId="0" borderId="64" xfId="0" applyNumberFormat="1" applyFont="1" applyBorder="1" applyAlignment="1">
      <alignment wrapText="1"/>
    </xf>
    <xf numFmtId="2" fontId="9" fillId="4" borderId="65" xfId="0" applyNumberFormat="1" applyFont="1" applyFill="1" applyBorder="1" applyAlignment="1">
      <alignment vertical="center" wrapText="1"/>
    </xf>
    <xf numFmtId="49" fontId="15" fillId="0" borderId="64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vertical="center" wrapText="1"/>
    </xf>
    <xf numFmtId="49" fontId="3" fillId="4" borderId="64" xfId="0" applyNumberFormat="1" applyFont="1" applyFill="1" applyBorder="1" applyAlignment="1">
      <alignment vertical="center" wrapText="1"/>
    </xf>
    <xf numFmtId="49" fontId="44" fillId="4" borderId="64" xfId="0" applyNumberFormat="1" applyFont="1" applyFill="1" applyBorder="1" applyAlignment="1">
      <alignment vertical="center" wrapText="1"/>
    </xf>
    <xf numFmtId="2" fontId="3" fillId="4" borderId="64" xfId="0" applyNumberFormat="1" applyFont="1" applyFill="1" applyBorder="1" applyAlignment="1">
      <alignment wrapText="1"/>
    </xf>
    <xf numFmtId="164" fontId="7" fillId="3" borderId="66" xfId="0" applyNumberFormat="1" applyFont="1" applyFill="1" applyBorder="1" applyAlignment="1">
      <alignment horizontal="right"/>
    </xf>
    <xf numFmtId="164" fontId="7" fillId="3" borderId="67" xfId="0" applyNumberFormat="1" applyFont="1" applyFill="1" applyBorder="1" applyAlignment="1">
      <alignment horizontal="right"/>
    </xf>
    <xf numFmtId="164" fontId="7" fillId="3" borderId="64" xfId="0" applyNumberFormat="1" applyFont="1" applyFill="1" applyBorder="1" applyAlignment="1">
      <alignment horizontal="right"/>
    </xf>
    <xf numFmtId="0" fontId="6" fillId="2" borderId="64" xfId="0" applyFont="1" applyFill="1" applyBorder="1" applyAlignment="1">
      <alignment horizontal="left" vertical="center"/>
    </xf>
    <xf numFmtId="0" fontId="6" fillId="2" borderId="64" xfId="0" applyFont="1" applyFill="1" applyBorder="1" applyAlignment="1">
      <alignment horizontal="center" vertical="center" wrapText="1"/>
    </xf>
    <xf numFmtId="0" fontId="5" fillId="4" borderId="64" xfId="0" applyFont="1" applyFill="1" applyBorder="1" applyAlignment="1">
      <alignment vertical="center"/>
    </xf>
    <xf numFmtId="49" fontId="9" fillId="4" borderId="64" xfId="0" applyNumberFormat="1" applyFont="1" applyFill="1" applyBorder="1" applyAlignment="1">
      <alignment horizontal="left" vertical="center" wrapText="1"/>
    </xf>
    <xf numFmtId="49" fontId="10" fillId="0" borderId="64" xfId="0" applyNumberFormat="1" applyFont="1" applyBorder="1" applyAlignment="1">
      <alignment horizontal="right" vertical="center" wrapText="1"/>
    </xf>
    <xf numFmtId="49" fontId="9" fillId="0" borderId="64" xfId="0" applyNumberFormat="1" applyFont="1" applyBorder="1" applyAlignment="1">
      <alignment horizontal="left" vertical="center" wrapText="1"/>
    </xf>
    <xf numFmtId="0" fontId="14" fillId="4" borderId="64" xfId="0" applyFont="1" applyFill="1" applyBorder="1" applyAlignment="1">
      <alignment horizontal="right" vertical="center"/>
    </xf>
    <xf numFmtId="0" fontId="61" fillId="4" borderId="64" xfId="0" applyFont="1" applyFill="1" applyBorder="1" applyAlignment="1">
      <alignment horizontal="left" vertical="center" wrapText="1"/>
    </xf>
    <xf numFmtId="49" fontId="10" fillId="0" borderId="64" xfId="0" applyNumberFormat="1" applyFont="1" applyBorder="1" applyAlignment="1">
      <alignment vertical="center" wrapText="1"/>
    </xf>
    <xf numFmtId="2" fontId="9" fillId="0" borderId="64" xfId="0" applyNumberFormat="1" applyFont="1" applyBorder="1" applyAlignment="1">
      <alignment vertical="center" wrapText="1"/>
    </xf>
    <xf numFmtId="49" fontId="9" fillId="0" borderId="64" xfId="0" applyNumberFormat="1" applyFont="1" applyBorder="1" applyAlignment="1">
      <alignment wrapText="1"/>
    </xf>
    <xf numFmtId="49" fontId="10" fillId="0" borderId="68" xfId="0" applyNumberFormat="1" applyFont="1" applyBorder="1" applyAlignment="1">
      <alignment vertical="center" wrapText="1"/>
    </xf>
    <xf numFmtId="2" fontId="9" fillId="0" borderId="69" xfId="0" applyNumberFormat="1" applyFont="1" applyBorder="1" applyAlignment="1">
      <alignment vertical="center" wrapText="1"/>
    </xf>
    <xf numFmtId="49" fontId="15" fillId="4" borderId="68" xfId="0" applyNumberFormat="1" applyFont="1" applyFill="1" applyBorder="1" applyAlignment="1">
      <alignment wrapText="1"/>
    </xf>
    <xf numFmtId="2" fontId="3" fillId="4" borderId="69" xfId="0" applyNumberFormat="1" applyFont="1" applyFill="1" applyBorder="1" applyAlignment="1">
      <alignment wrapText="1"/>
    </xf>
    <xf numFmtId="49" fontId="3" fillId="0" borderId="64" xfId="0" applyNumberFormat="1" applyFont="1" applyBorder="1" applyAlignment="1">
      <alignment wrapText="1"/>
    </xf>
    <xf numFmtId="2" fontId="9" fillId="0" borderId="69" xfId="0" applyNumberFormat="1" applyFont="1" applyBorder="1" applyAlignment="1">
      <alignment horizontal="right" vertical="center" wrapText="1"/>
    </xf>
    <xf numFmtId="49" fontId="10" fillId="4" borderId="68" xfId="0" applyNumberFormat="1" applyFont="1" applyFill="1" applyBorder="1" applyAlignment="1">
      <alignment wrapText="1"/>
    </xf>
    <xf numFmtId="49" fontId="10" fillId="0" borderId="68" xfId="0" applyNumberFormat="1" applyFont="1" applyBorder="1" applyAlignment="1">
      <alignment wrapText="1"/>
    </xf>
    <xf numFmtId="49" fontId="9" fillId="0" borderId="70" xfId="0" applyNumberFormat="1" applyFont="1" applyBorder="1" applyAlignment="1">
      <alignment vertical="center" wrapText="1"/>
    </xf>
    <xf numFmtId="2" fontId="9" fillId="0" borderId="69" xfId="0" applyNumberFormat="1" applyFont="1" applyBorder="1" applyAlignment="1">
      <alignment wrapText="1"/>
    </xf>
    <xf numFmtId="49" fontId="10" fillId="0" borderId="70" xfId="0" applyNumberFormat="1" applyFont="1" applyBorder="1" applyAlignment="1">
      <alignment horizontal="right" wrapText="1"/>
    </xf>
    <xf numFmtId="49" fontId="3" fillId="0" borderId="70" xfId="0" applyNumberFormat="1" applyFont="1" applyBorder="1" applyAlignment="1">
      <alignment horizontal="left" vertical="center" wrapText="1"/>
    </xf>
    <xf numFmtId="2" fontId="9" fillId="0" borderId="69" xfId="0" applyNumberFormat="1" applyFont="1" applyBorder="1" applyAlignment="1">
      <alignment horizontal="right" wrapText="1"/>
    </xf>
    <xf numFmtId="49" fontId="8" fillId="0" borderId="64" xfId="0" applyNumberFormat="1" applyFont="1" applyBorder="1" applyAlignment="1">
      <alignment wrapText="1"/>
    </xf>
    <xf numFmtId="49" fontId="10" fillId="0" borderId="63" xfId="0" applyNumberFormat="1" applyFont="1" applyBorder="1" applyAlignment="1">
      <alignment wrapText="1"/>
    </xf>
    <xf numFmtId="49" fontId="9" fillId="0" borderId="64" xfId="0" applyNumberFormat="1" applyFont="1" applyBorder="1" applyAlignment="1">
      <alignment vertical="center" wrapText="1"/>
    </xf>
    <xf numFmtId="2" fontId="9" fillId="0" borderId="71" xfId="0" applyNumberFormat="1" applyFont="1" applyBorder="1" applyAlignment="1">
      <alignment wrapText="1"/>
    </xf>
    <xf numFmtId="49" fontId="8" fillId="0" borderId="70" xfId="0" applyNumberFormat="1" applyFont="1" applyBorder="1" applyAlignment="1">
      <alignment wrapText="1"/>
    </xf>
    <xf numFmtId="49" fontId="8" fillId="4" borderId="72" xfId="0" applyNumberFormat="1" applyFont="1" applyFill="1" applyBorder="1" applyAlignment="1">
      <alignment horizontal="right" wrapText="1"/>
    </xf>
    <xf numFmtId="2" fontId="3" fillId="4" borderId="70" xfId="0" applyNumberFormat="1" applyFont="1" applyFill="1" applyBorder="1" applyAlignment="1">
      <alignment horizontal="right" vertical="center" wrapText="1"/>
    </xf>
    <xf numFmtId="2" fontId="7" fillId="4" borderId="70" xfId="0" applyNumberFormat="1" applyFont="1" applyFill="1" applyBorder="1" applyAlignment="1">
      <alignment horizontal="right" vertical="center" wrapText="1"/>
    </xf>
    <xf numFmtId="0" fontId="64" fillId="4" borderId="70" xfId="0" applyFont="1" applyFill="1" applyBorder="1" applyAlignment="1">
      <alignment horizontal="left" wrapText="1"/>
    </xf>
    <xf numFmtId="14" fontId="6" fillId="2" borderId="70" xfId="0" applyNumberFormat="1" applyFont="1" applyFill="1" applyBorder="1" applyAlignment="1">
      <alignment horizontal="left" vertical="center"/>
    </xf>
    <xf numFmtId="0" fontId="14" fillId="0" borderId="70" xfId="0" applyFont="1" applyBorder="1" applyAlignment="1">
      <alignment vertical="top"/>
    </xf>
    <xf numFmtId="49" fontId="10" fillId="4" borderId="70" xfId="0" applyNumberFormat="1" applyFont="1" applyFill="1" applyBorder="1" applyAlignment="1">
      <alignment vertical="center" wrapText="1"/>
    </xf>
    <xf numFmtId="0" fontId="50" fillId="4" borderId="70" xfId="0" applyFont="1" applyFill="1" applyBorder="1" applyAlignment="1">
      <alignment horizontal="left" vertical="center" wrapText="1"/>
    </xf>
    <xf numFmtId="2" fontId="9" fillId="4" borderId="70" xfId="0" applyNumberFormat="1" applyFont="1" applyFill="1" applyBorder="1" applyAlignment="1">
      <alignment vertical="center" wrapText="1"/>
    </xf>
    <xf numFmtId="0" fontId="48" fillId="16" borderId="74" xfId="0" applyFont="1" applyFill="1" applyBorder="1"/>
    <xf numFmtId="0" fontId="39" fillId="0" borderId="70" xfId="0" applyFont="1" applyBorder="1" applyAlignment="1">
      <alignment wrapText="1"/>
    </xf>
    <xf numFmtId="0" fontId="39" fillId="0" borderId="75" xfId="0" applyFont="1" applyBorder="1" applyAlignment="1">
      <alignment horizontal="right"/>
    </xf>
    <xf numFmtId="49" fontId="50" fillId="4" borderId="70" xfId="0" applyNumberFormat="1" applyFont="1" applyFill="1" applyBorder="1" applyAlignment="1">
      <alignment horizontal="left" vertical="center" wrapText="1"/>
    </xf>
    <xf numFmtId="0" fontId="14" fillId="0" borderId="70" xfId="0" applyFont="1" applyBorder="1" applyAlignment="1">
      <alignment horizontal="right" vertical="top"/>
    </xf>
    <xf numFmtId="49" fontId="37" fillId="4" borderId="70" xfId="0" applyNumberFormat="1" applyFont="1" applyFill="1" applyBorder="1" applyAlignment="1">
      <alignment horizontal="left" vertical="center" wrapText="1"/>
    </xf>
    <xf numFmtId="2" fontId="9" fillId="4" borderId="70" xfId="0" applyNumberFormat="1" applyFont="1" applyFill="1" applyBorder="1" applyAlignment="1">
      <alignment horizontal="right" vertical="center" wrapText="1"/>
    </xf>
    <xf numFmtId="0" fontId="14" fillId="0" borderId="70" xfId="0" applyFont="1" applyBorder="1"/>
    <xf numFmtId="49" fontId="50" fillId="4" borderId="70" xfId="0" applyNumberFormat="1" applyFont="1" applyFill="1" applyBorder="1" applyAlignment="1">
      <alignment vertical="center" wrapText="1"/>
    </xf>
    <xf numFmtId="2" fontId="3" fillId="4" borderId="70" xfId="0" applyNumberFormat="1" applyFont="1" applyFill="1" applyBorder="1" applyAlignment="1">
      <alignment horizontal="right" wrapText="1"/>
    </xf>
    <xf numFmtId="2" fontId="7" fillId="4" borderId="70" xfId="0" applyNumberFormat="1" applyFont="1" applyFill="1" applyBorder="1" applyAlignment="1">
      <alignment horizontal="right" wrapText="1"/>
    </xf>
    <xf numFmtId="0" fontId="5" fillId="0" borderId="70" xfId="0" applyFont="1" applyBorder="1" applyAlignment="1">
      <alignment vertical="center"/>
    </xf>
    <xf numFmtId="49" fontId="10" fillId="4" borderId="76" xfId="0" applyNumberFormat="1" applyFont="1" applyFill="1" applyBorder="1" applyAlignment="1">
      <alignment vertical="center" wrapText="1"/>
    </xf>
    <xf numFmtId="2" fontId="9" fillId="4" borderId="77" xfId="0" applyNumberFormat="1" applyFont="1" applyFill="1" applyBorder="1" applyAlignment="1">
      <alignment vertical="center" wrapText="1"/>
    </xf>
    <xf numFmtId="0" fontId="3" fillId="0" borderId="70" xfId="0" applyFont="1" applyBorder="1" applyAlignment="1">
      <alignment horizontal="left" vertical="center" wrapText="1"/>
    </xf>
    <xf numFmtId="49" fontId="3" fillId="0" borderId="70" xfId="0" applyNumberFormat="1" applyFont="1" applyBorder="1" applyAlignment="1">
      <alignment vertical="center" wrapText="1"/>
    </xf>
    <xf numFmtId="49" fontId="9" fillId="0" borderId="70" xfId="0" applyNumberFormat="1" applyFont="1" applyBorder="1" applyAlignment="1">
      <alignment horizontal="left" wrapText="1"/>
    </xf>
    <xf numFmtId="49" fontId="15" fillId="0" borderId="76" xfId="0" applyNumberFormat="1" applyFont="1" applyBorder="1" applyAlignment="1">
      <alignment vertical="center" wrapText="1"/>
    </xf>
    <xf numFmtId="49" fontId="8" fillId="0" borderId="78" xfId="0" applyNumberFormat="1" applyFont="1" applyBorder="1" applyAlignment="1">
      <alignment vertical="center" wrapText="1"/>
    </xf>
    <xf numFmtId="49" fontId="3" fillId="4" borderId="78" xfId="0" applyNumberFormat="1" applyFont="1" applyFill="1" applyBorder="1" applyAlignment="1">
      <alignment horizontal="left" vertical="center" wrapText="1"/>
    </xf>
    <xf numFmtId="49" fontId="10" fillId="0" borderId="79" xfId="0" applyNumberFormat="1" applyFont="1" applyBorder="1" applyAlignment="1">
      <alignment vertical="center" wrapText="1"/>
    </xf>
    <xf numFmtId="2" fontId="9" fillId="0" borderId="71" xfId="0" applyNumberFormat="1" applyFont="1" applyBorder="1" applyAlignment="1">
      <alignment vertical="center" wrapText="1"/>
    </xf>
    <xf numFmtId="49" fontId="10" fillId="0" borderId="64" xfId="0" applyNumberFormat="1" applyFont="1" applyBorder="1" applyAlignment="1">
      <alignment wrapText="1"/>
    </xf>
    <xf numFmtId="0" fontId="5" fillId="0" borderId="64" xfId="0" applyFont="1" applyBorder="1" applyAlignment="1">
      <alignment vertical="top"/>
    </xf>
    <xf numFmtId="49" fontId="15" fillId="4" borderId="64" xfId="0" applyNumberFormat="1" applyFont="1" applyFill="1" applyBorder="1" applyAlignment="1">
      <alignment vertical="center" wrapText="1"/>
    </xf>
    <xf numFmtId="2" fontId="3" fillId="0" borderId="64" xfId="0" applyNumberFormat="1" applyFont="1" applyBorder="1" applyAlignment="1">
      <alignment vertical="center" wrapText="1"/>
    </xf>
    <xf numFmtId="2" fontId="3" fillId="4" borderId="64" xfId="0" applyNumberFormat="1" applyFont="1" applyFill="1" applyBorder="1" applyAlignment="1">
      <alignment vertical="center" wrapText="1"/>
    </xf>
    <xf numFmtId="0" fontId="14" fillId="0" borderId="64" xfId="0" applyFont="1" applyBorder="1" applyAlignment="1">
      <alignment horizontal="right" vertical="center"/>
    </xf>
    <xf numFmtId="0" fontId="5" fillId="0" borderId="64" xfId="0" applyFont="1" applyBorder="1"/>
    <xf numFmtId="2" fontId="9" fillId="0" borderId="64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right" vertical="center" wrapText="1"/>
    </xf>
    <xf numFmtId="0" fontId="14" fillId="4" borderId="64" xfId="0" applyFont="1" applyFill="1" applyBorder="1" applyAlignment="1">
      <alignment vertical="center"/>
    </xf>
    <xf numFmtId="49" fontId="10" fillId="4" borderId="64" xfId="0" applyNumberFormat="1" applyFont="1" applyFill="1" applyBorder="1" applyAlignment="1">
      <alignment vertical="center" wrapText="1"/>
    </xf>
    <xf numFmtId="2" fontId="9" fillId="4" borderId="64" xfId="0" applyNumberFormat="1" applyFont="1" applyFill="1" applyBorder="1" applyAlignment="1">
      <alignment vertical="center" wrapText="1"/>
    </xf>
    <xf numFmtId="49" fontId="10" fillId="4" borderId="64" xfId="0" applyNumberFormat="1" applyFont="1" applyFill="1" applyBorder="1" applyAlignment="1">
      <alignment wrapText="1"/>
    </xf>
    <xf numFmtId="49" fontId="61" fillId="0" borderId="64" xfId="0" applyNumberFormat="1" applyFont="1" applyBorder="1" applyAlignment="1">
      <alignment horizontal="left" wrapText="1"/>
    </xf>
    <xf numFmtId="2" fontId="9" fillId="4" borderId="69" xfId="0" applyNumberFormat="1" applyFont="1" applyFill="1" applyBorder="1" applyAlignment="1">
      <alignment wrapText="1"/>
    </xf>
    <xf numFmtId="49" fontId="10" fillId="0" borderId="64" xfId="0" applyNumberFormat="1" applyFont="1" applyBorder="1" applyAlignment="1">
      <alignment horizontal="right" wrapText="1"/>
    </xf>
    <xf numFmtId="49" fontId="3" fillId="0" borderId="64" xfId="0" applyNumberFormat="1" applyFont="1" applyBorder="1" applyAlignment="1">
      <alignment horizontal="left" vertical="center" wrapText="1"/>
    </xf>
    <xf numFmtId="49" fontId="10" fillId="4" borderId="80" xfId="0" applyNumberFormat="1" applyFont="1" applyFill="1" applyBorder="1" applyAlignment="1">
      <alignment wrapText="1"/>
    </xf>
    <xf numFmtId="165" fontId="8" fillId="4" borderId="70" xfId="0" applyNumberFormat="1" applyFont="1" applyFill="1" applyBorder="1" applyAlignment="1">
      <alignment horizontal="right" vertical="center" wrapText="1"/>
    </xf>
    <xf numFmtId="14" fontId="6" fillId="2" borderId="78" xfId="0" applyNumberFormat="1" applyFont="1" applyFill="1" applyBorder="1" applyAlignment="1">
      <alignment horizontal="left" vertical="center"/>
    </xf>
    <xf numFmtId="0" fontId="14" fillId="0" borderId="78" xfId="0" applyFont="1" applyBorder="1" applyAlignment="1">
      <alignment vertical="top"/>
    </xf>
    <xf numFmtId="49" fontId="10" fillId="0" borderId="78" xfId="0" applyNumberFormat="1" applyFont="1" applyBorder="1" applyAlignment="1">
      <alignment vertical="center" wrapText="1"/>
    </xf>
    <xf numFmtId="0" fontId="3" fillId="4" borderId="78" xfId="0" applyFont="1" applyFill="1" applyBorder="1" applyAlignment="1">
      <alignment horizontal="left" vertical="center" wrapText="1"/>
    </xf>
    <xf numFmtId="49" fontId="9" fillId="4" borderId="78" xfId="0" applyNumberFormat="1" applyFont="1" applyFill="1" applyBorder="1" applyAlignment="1">
      <alignment horizontal="left" vertical="center" wrapText="1"/>
    </xf>
    <xf numFmtId="0" fontId="14" fillId="0" borderId="78" xfId="0" applyFont="1" applyBorder="1" applyAlignment="1">
      <alignment horizontal="right" vertical="top"/>
    </xf>
    <xf numFmtId="49" fontId="10" fillId="0" borderId="79" xfId="0" applyNumberFormat="1" applyFont="1" applyBorder="1" applyAlignment="1">
      <alignment wrapText="1"/>
    </xf>
    <xf numFmtId="0" fontId="14" fillId="0" borderId="78" xfId="0" applyFont="1" applyBorder="1"/>
    <xf numFmtId="0" fontId="14" fillId="0" borderId="78" xfId="0" applyFont="1" applyBorder="1" applyAlignment="1">
      <alignment vertical="center"/>
    </xf>
    <xf numFmtId="0" fontId="14" fillId="0" borderId="78" xfId="0" applyFont="1" applyBorder="1" applyAlignment="1">
      <alignment horizontal="right" vertical="center"/>
    </xf>
    <xf numFmtId="49" fontId="10" fillId="0" borderId="76" xfId="0" applyNumberFormat="1" applyFont="1" applyBorder="1" applyAlignment="1">
      <alignment vertical="center" wrapText="1"/>
    </xf>
    <xf numFmtId="2" fontId="9" fillId="0" borderId="77" xfId="0" applyNumberFormat="1" applyFont="1" applyBorder="1" applyAlignment="1">
      <alignment vertical="center" wrapText="1"/>
    </xf>
    <xf numFmtId="49" fontId="16" fillId="0" borderId="70" xfId="0" applyNumberFormat="1" applyFont="1" applyBorder="1" applyAlignment="1">
      <alignment horizontal="right" wrapText="1"/>
    </xf>
    <xf numFmtId="2" fontId="9" fillId="4" borderId="77" xfId="0" applyNumberFormat="1" applyFont="1" applyFill="1" applyBorder="1" applyAlignment="1">
      <alignment horizontal="right" wrapText="1"/>
    </xf>
    <xf numFmtId="49" fontId="11" fillId="0" borderId="78" xfId="0" applyNumberFormat="1" applyFont="1" applyBorder="1" applyAlignment="1">
      <alignment wrapText="1"/>
    </xf>
    <xf numFmtId="0" fontId="15" fillId="4" borderId="78" xfId="0" applyFont="1" applyFill="1" applyBorder="1" applyAlignment="1">
      <alignment vertical="center"/>
    </xf>
    <xf numFmtId="2" fontId="3" fillId="0" borderId="78" xfId="0" applyNumberFormat="1" applyFont="1" applyBorder="1" applyAlignment="1">
      <alignment vertical="center"/>
    </xf>
    <xf numFmtId="0" fontId="3" fillId="0" borderId="78" xfId="0" applyFont="1" applyBorder="1" applyAlignment="1">
      <alignment horizontal="left" vertical="center" wrapText="1"/>
    </xf>
    <xf numFmtId="49" fontId="9" fillId="0" borderId="78" xfId="0" applyNumberFormat="1" applyFont="1" applyBorder="1" applyAlignment="1">
      <alignment horizontal="left" vertical="center"/>
    </xf>
    <xf numFmtId="0" fontId="14" fillId="0" borderId="78" xfId="0" applyFont="1" applyBorder="1" applyAlignment="1">
      <alignment horizontal="right"/>
    </xf>
    <xf numFmtId="49" fontId="11" fillId="0" borderId="78" xfId="0" applyNumberFormat="1" applyFont="1" applyBorder="1" applyAlignment="1">
      <alignment vertical="center" wrapText="1"/>
    </xf>
    <xf numFmtId="2" fontId="3" fillId="4" borderId="79" xfId="0" applyNumberFormat="1" applyFont="1" applyFill="1" applyBorder="1" applyAlignment="1">
      <alignment wrapText="1"/>
    </xf>
    <xf numFmtId="2" fontId="7" fillId="4" borderId="78" xfId="0" applyNumberFormat="1" applyFont="1" applyFill="1" applyBorder="1" applyAlignment="1">
      <alignment wrapText="1"/>
    </xf>
    <xf numFmtId="164" fontId="7" fillId="3" borderId="84" xfId="0" applyNumberFormat="1" applyFont="1" applyFill="1" applyBorder="1" applyAlignment="1">
      <alignment horizontal="right"/>
    </xf>
    <xf numFmtId="164" fontId="7" fillId="3" borderId="82" xfId="0" applyNumberFormat="1" applyFont="1" applyFill="1" applyBorder="1" applyAlignment="1">
      <alignment horizontal="right"/>
    </xf>
    <xf numFmtId="164" fontId="7" fillId="3" borderId="78" xfId="0" applyNumberFormat="1" applyFont="1" applyFill="1" applyBorder="1" applyAlignment="1">
      <alignment horizontal="right"/>
    </xf>
    <xf numFmtId="0" fontId="5" fillId="0" borderId="72" xfId="1" applyFont="1" applyBorder="1" applyAlignment="1">
      <alignment horizontal="left" vertical="center"/>
    </xf>
    <xf numFmtId="0" fontId="3" fillId="0" borderId="83" xfId="0" applyFont="1" applyBorder="1" applyAlignment="1">
      <alignment horizontal="left" vertical="center"/>
    </xf>
    <xf numFmtId="0" fontId="6" fillId="2" borderId="78" xfId="0" applyFont="1" applyFill="1" applyBorder="1" applyAlignment="1">
      <alignment horizontal="left" vertical="center"/>
    </xf>
    <xf numFmtId="0" fontId="6" fillId="2" borderId="78" xfId="0" applyFont="1" applyFill="1" applyBorder="1" applyAlignment="1">
      <alignment horizontal="center" vertical="center" wrapText="1"/>
    </xf>
    <xf numFmtId="0" fontId="14" fillId="4" borderId="78" xfId="0" applyFont="1" applyFill="1" applyBorder="1" applyAlignment="1">
      <alignment vertical="center"/>
    </xf>
    <xf numFmtId="49" fontId="10" fillId="0" borderId="78" xfId="0" applyNumberFormat="1" applyFont="1" applyBorder="1" applyAlignment="1">
      <alignment horizontal="right" vertical="center" wrapText="1"/>
    </xf>
    <xf numFmtId="49" fontId="15" fillId="4" borderId="78" xfId="0" applyNumberFormat="1" applyFont="1" applyFill="1" applyBorder="1" applyAlignment="1">
      <alignment vertical="center" wrapText="1"/>
    </xf>
    <xf numFmtId="49" fontId="9" fillId="0" borderId="78" xfId="0" applyNumberFormat="1" applyFont="1" applyBorder="1" applyAlignment="1">
      <alignment horizontal="left" vertical="center" wrapText="1"/>
    </xf>
    <xf numFmtId="165" fontId="9" fillId="0" borderId="78" xfId="0" applyNumberFormat="1" applyFont="1" applyBorder="1" applyAlignment="1">
      <alignment vertical="center" wrapText="1"/>
    </xf>
    <xf numFmtId="165" fontId="9" fillId="4" borderId="78" xfId="0" applyNumberFormat="1" applyFont="1" applyFill="1" applyBorder="1" applyAlignment="1">
      <alignment vertical="center" wrapText="1"/>
    </xf>
    <xf numFmtId="0" fontId="14" fillId="4" borderId="78" xfId="0" applyFont="1" applyFill="1" applyBorder="1" applyAlignment="1">
      <alignment horizontal="right" vertical="center"/>
    </xf>
    <xf numFmtId="0" fontId="39" fillId="16" borderId="82" xfId="0" applyFont="1" applyFill="1" applyBorder="1" applyAlignment="1">
      <alignment vertical="center" wrapText="1"/>
    </xf>
    <xf numFmtId="0" fontId="50" fillId="0" borderId="82" xfId="0" applyFont="1" applyBorder="1" applyAlignment="1">
      <alignment horizontal="right" vertical="center"/>
    </xf>
    <xf numFmtId="49" fontId="10" fillId="0" borderId="78" xfId="0" applyNumberFormat="1" applyFont="1" applyBorder="1" applyAlignment="1">
      <alignment wrapText="1"/>
    </xf>
    <xf numFmtId="2" fontId="9" fillId="0" borderId="78" xfId="0" applyNumberFormat="1" applyFont="1" applyBorder="1" applyAlignment="1">
      <alignment vertical="center" wrapText="1"/>
    </xf>
    <xf numFmtId="49" fontId="3" fillId="4" borderId="78" xfId="0" applyNumberFormat="1" applyFont="1" applyFill="1" applyBorder="1" applyAlignment="1">
      <alignment vertical="center" wrapText="1"/>
    </xf>
    <xf numFmtId="2" fontId="9" fillId="4" borderId="78" xfId="0" applyNumberFormat="1" applyFont="1" applyFill="1" applyBorder="1" applyAlignment="1">
      <alignment vertical="center" wrapText="1"/>
    </xf>
    <xf numFmtId="49" fontId="9" fillId="0" borderId="78" xfId="0" applyNumberFormat="1" applyFont="1" applyBorder="1" applyAlignment="1">
      <alignment vertical="center" wrapText="1"/>
    </xf>
    <xf numFmtId="49" fontId="3" fillId="0" borderId="78" xfId="0" applyNumberFormat="1" applyFont="1" applyBorder="1" applyAlignment="1">
      <alignment vertical="center" wrapText="1"/>
    </xf>
    <xf numFmtId="49" fontId="15" fillId="4" borderId="76" xfId="0" applyNumberFormat="1" applyFont="1" applyFill="1" applyBorder="1" applyAlignment="1">
      <alignment vertical="center" wrapText="1"/>
    </xf>
    <xf numFmtId="49" fontId="10" fillId="0" borderId="78" xfId="0" applyNumberFormat="1" applyFont="1" applyBorder="1" applyAlignment="1">
      <alignment horizontal="right" wrapText="1"/>
    </xf>
    <xf numFmtId="49" fontId="3" fillId="0" borderId="78" xfId="0" applyNumberFormat="1" applyFont="1" applyBorder="1" applyAlignment="1">
      <alignment horizontal="left" vertical="center" wrapText="1"/>
    </xf>
    <xf numFmtId="2" fontId="9" fillId="0" borderId="77" xfId="0" applyNumberFormat="1" applyFont="1" applyBorder="1" applyAlignment="1">
      <alignment horizontal="right" vertical="center" wrapText="1"/>
    </xf>
    <xf numFmtId="2" fontId="3" fillId="4" borderId="78" xfId="0" applyNumberFormat="1" applyFont="1" applyFill="1" applyBorder="1" applyAlignment="1">
      <alignment horizontal="right" vertical="center" wrapText="1"/>
    </xf>
    <xf numFmtId="2" fontId="7" fillId="4" borderId="78" xfId="0" applyNumberFormat="1" applyFont="1" applyFill="1" applyBorder="1" applyAlignment="1">
      <alignment horizontal="right" vertical="center" wrapText="1"/>
    </xf>
    <xf numFmtId="0" fontId="64" fillId="4" borderId="78" xfId="0" applyFont="1" applyFill="1" applyBorder="1" applyAlignment="1">
      <alignment horizontal="left" wrapText="1"/>
    </xf>
    <xf numFmtId="49" fontId="10" fillId="4" borderId="78" xfId="0" applyNumberFormat="1" applyFont="1" applyFill="1" applyBorder="1" applyAlignment="1">
      <alignment vertical="center" wrapText="1"/>
    </xf>
    <xf numFmtId="2" fontId="9" fillId="0" borderId="76" xfId="0" applyNumberFormat="1" applyFont="1" applyBorder="1" applyAlignment="1">
      <alignment vertical="center" wrapText="1"/>
    </xf>
    <xf numFmtId="49" fontId="10" fillId="4" borderId="76" xfId="0" applyNumberFormat="1" applyFont="1" applyFill="1" applyBorder="1" applyAlignment="1">
      <alignment vertical="center"/>
    </xf>
    <xf numFmtId="49" fontId="10" fillId="4" borderId="76" xfId="0" applyNumberFormat="1" applyFont="1" applyFill="1" applyBorder="1"/>
    <xf numFmtId="2" fontId="9" fillId="0" borderId="77" xfId="0" applyNumberFormat="1" applyFont="1" applyBorder="1" applyAlignment="1">
      <alignment wrapText="1"/>
    </xf>
    <xf numFmtId="49" fontId="10" fillId="4" borderId="78" xfId="0" applyNumberFormat="1" applyFont="1" applyFill="1" applyBorder="1" applyAlignment="1">
      <alignment wrapText="1"/>
    </xf>
    <xf numFmtId="0" fontId="9" fillId="0" borderId="78" xfId="0" applyFont="1" applyBorder="1" applyAlignment="1">
      <alignment horizontal="left" vertical="center" wrapText="1"/>
    </xf>
    <xf numFmtId="2" fontId="9" fillId="0" borderId="78" xfId="0" applyNumberFormat="1" applyFont="1" applyBorder="1" applyAlignment="1">
      <alignment horizontal="right" vertical="center" wrapText="1"/>
    </xf>
    <xf numFmtId="165" fontId="9" fillId="4" borderId="78" xfId="0" applyNumberFormat="1" applyFont="1" applyFill="1" applyBorder="1" applyAlignment="1">
      <alignment horizontal="right" vertical="center" wrapText="1"/>
    </xf>
    <xf numFmtId="49" fontId="10" fillId="0" borderId="76" xfId="0" applyNumberFormat="1" applyFont="1" applyBorder="1" applyAlignment="1">
      <alignment wrapText="1"/>
    </xf>
    <xf numFmtId="2" fontId="9" fillId="0" borderId="77" xfId="0" applyNumberFormat="1" applyFont="1" applyBorder="1" applyAlignment="1">
      <alignment horizontal="right" wrapText="1"/>
    </xf>
    <xf numFmtId="2" fontId="3" fillId="4" borderId="78" xfId="0" applyNumberFormat="1" applyFont="1" applyFill="1" applyBorder="1" applyAlignment="1">
      <alignment horizontal="right" wrapText="1"/>
    </xf>
    <xf numFmtId="2" fontId="7" fillId="4" borderId="78" xfId="0" applyNumberFormat="1" applyFont="1" applyFill="1" applyBorder="1" applyAlignment="1">
      <alignment horizontal="right" wrapText="1"/>
    </xf>
    <xf numFmtId="0" fontId="5" fillId="4" borderId="78" xfId="0" applyFont="1" applyFill="1" applyBorder="1" applyAlignment="1">
      <alignment horizontal="left" vertical="center" wrapText="1"/>
    </xf>
    <xf numFmtId="0" fontId="5" fillId="13" borderId="78" xfId="0" applyFont="1" applyFill="1" applyBorder="1" applyAlignment="1">
      <alignment horizontal="left" vertical="center" wrapText="1"/>
    </xf>
    <xf numFmtId="2" fontId="3" fillId="0" borderId="77" xfId="0" applyNumberFormat="1" applyFont="1" applyBorder="1" applyAlignment="1">
      <alignment vertical="center" wrapText="1"/>
    </xf>
    <xf numFmtId="2" fontId="3" fillId="4" borderId="77" xfId="0" applyNumberFormat="1" applyFont="1" applyFill="1" applyBorder="1" applyAlignment="1">
      <alignment vertical="center" wrapText="1"/>
    </xf>
    <xf numFmtId="49" fontId="10" fillId="4" borderId="76" xfId="0" applyNumberFormat="1" applyFont="1" applyFill="1" applyBorder="1" applyAlignment="1">
      <alignment wrapText="1"/>
    </xf>
    <xf numFmtId="2" fontId="9" fillId="4" borderId="77" xfId="0" applyNumberFormat="1" applyFont="1" applyFill="1" applyBorder="1" applyAlignment="1">
      <alignment wrapText="1"/>
    </xf>
    <xf numFmtId="2" fontId="9" fillId="0" borderId="70" xfId="0" applyNumberFormat="1" applyFont="1" applyBorder="1" applyAlignment="1">
      <alignment vertical="center" wrapText="1"/>
    </xf>
    <xf numFmtId="0" fontId="39" fillId="0" borderId="70" xfId="1" applyFont="1" applyBorder="1" applyAlignment="1">
      <alignment vertical="center"/>
    </xf>
    <xf numFmtId="2" fontId="50" fillId="0" borderId="70" xfId="0" applyNumberFormat="1" applyFont="1" applyBorder="1" applyAlignment="1">
      <alignment vertical="center"/>
    </xf>
    <xf numFmtId="2" fontId="9" fillId="0" borderId="70" xfId="0" applyNumberFormat="1" applyFont="1" applyBorder="1" applyAlignment="1">
      <alignment wrapText="1"/>
    </xf>
    <xf numFmtId="2" fontId="9" fillId="4" borderId="70" xfId="0" applyNumberFormat="1" applyFont="1" applyFill="1" applyBorder="1" applyAlignment="1">
      <alignment wrapText="1"/>
    </xf>
    <xf numFmtId="49" fontId="15" fillId="0" borderId="78" xfId="0" applyNumberFormat="1" applyFont="1" applyBorder="1" applyAlignment="1">
      <alignment vertical="center" wrapText="1"/>
    </xf>
    <xf numFmtId="49" fontId="9" fillId="0" borderId="78" xfId="0" applyNumberFormat="1" applyFont="1" applyBorder="1" applyAlignment="1">
      <alignment horizontal="left" wrapText="1"/>
    </xf>
    <xf numFmtId="2" fontId="9" fillId="4" borderId="76" xfId="0" applyNumberFormat="1" applyFont="1" applyFill="1" applyBorder="1" applyAlignment="1">
      <alignment wrapText="1"/>
    </xf>
    <xf numFmtId="2" fontId="9" fillId="4" borderId="76" xfId="0" applyNumberFormat="1" applyFont="1" applyFill="1" applyBorder="1" applyAlignment="1">
      <alignment vertical="center" wrapText="1"/>
    </xf>
    <xf numFmtId="49" fontId="44" fillId="4" borderId="78" xfId="0" applyNumberFormat="1" applyFont="1" applyFill="1" applyBorder="1" applyAlignment="1">
      <alignment wrapText="1"/>
    </xf>
    <xf numFmtId="2" fontId="9" fillId="0" borderId="76" xfId="0" applyNumberFormat="1" applyFont="1" applyBorder="1" applyAlignment="1">
      <alignment horizontal="right" wrapText="1"/>
    </xf>
    <xf numFmtId="2" fontId="9" fillId="0" borderId="76" xfId="0" applyNumberFormat="1" applyFont="1" applyBorder="1" applyAlignment="1">
      <alignment wrapText="1"/>
    </xf>
    <xf numFmtId="2" fontId="8" fillId="0" borderId="78" xfId="0" applyNumberFormat="1" applyFont="1" applyBorder="1" applyAlignment="1">
      <alignment wrapText="1"/>
    </xf>
    <xf numFmtId="49" fontId="61" fillId="4" borderId="78" xfId="0" applyNumberFormat="1" applyFont="1" applyFill="1" applyBorder="1" applyAlignment="1">
      <alignment horizontal="left" vertical="center" wrapText="1"/>
    </xf>
    <xf numFmtId="49" fontId="61" fillId="0" borderId="78" xfId="0" applyNumberFormat="1" applyFont="1" applyBorder="1" applyAlignment="1">
      <alignment horizontal="left" vertical="center" wrapText="1"/>
    </xf>
    <xf numFmtId="49" fontId="73" fillId="0" borderId="85" xfId="0" applyNumberFormat="1" applyFont="1" applyBorder="1" applyAlignment="1">
      <alignment vertical="center" wrapText="1"/>
    </xf>
    <xf numFmtId="0" fontId="61" fillId="0" borderId="78" xfId="1" applyFont="1" applyBorder="1" applyAlignment="1">
      <alignment vertical="center"/>
    </xf>
    <xf numFmtId="2" fontId="37" fillId="0" borderId="77" xfId="0" applyNumberFormat="1" applyFont="1" applyBorder="1" applyAlignment="1">
      <alignment vertical="center" wrapText="1"/>
    </xf>
    <xf numFmtId="49" fontId="61" fillId="0" borderId="78" xfId="0" applyNumberFormat="1" applyFont="1" applyBorder="1" applyAlignment="1">
      <alignment vertical="center" wrapText="1"/>
    </xf>
    <xf numFmtId="2" fontId="9" fillId="0" borderId="86" xfId="0" applyNumberFormat="1" applyFont="1" applyBorder="1" applyAlignment="1">
      <alignment wrapText="1"/>
    </xf>
    <xf numFmtId="2" fontId="9" fillId="4" borderId="87" xfId="0" applyNumberFormat="1" applyFont="1" applyFill="1" applyBorder="1" applyAlignment="1">
      <alignment wrapText="1"/>
    </xf>
    <xf numFmtId="2" fontId="3" fillId="4" borderId="88" xfId="0" applyNumberFormat="1" applyFont="1" applyFill="1" applyBorder="1" applyAlignment="1">
      <alignment wrapText="1"/>
    </xf>
    <xf numFmtId="2" fontId="7" fillId="4" borderId="70" xfId="0" applyNumberFormat="1" applyFont="1" applyFill="1" applyBorder="1" applyAlignment="1">
      <alignment wrapText="1"/>
    </xf>
    <xf numFmtId="164" fontId="7" fillId="3" borderId="91" xfId="0" applyNumberFormat="1" applyFont="1" applyFill="1" applyBorder="1" applyAlignment="1">
      <alignment horizontal="right"/>
    </xf>
    <xf numFmtId="164" fontId="7" fillId="3" borderId="70" xfId="0" applyNumberFormat="1" applyFont="1" applyFill="1" applyBorder="1" applyAlignment="1">
      <alignment horizontal="right"/>
    </xf>
    <xf numFmtId="164" fontId="7" fillId="3" borderId="75" xfId="0" applyNumberFormat="1" applyFont="1" applyFill="1" applyBorder="1" applyAlignment="1">
      <alignment horizontal="right"/>
    </xf>
    <xf numFmtId="0" fontId="5" fillId="0" borderId="89" xfId="1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6" fillId="2" borderId="70" xfId="0" applyFont="1" applyFill="1" applyBorder="1" applyAlignment="1">
      <alignment horizontal="left" vertical="center"/>
    </xf>
    <xf numFmtId="0" fontId="6" fillId="2" borderId="70" xfId="0" applyFont="1" applyFill="1" applyBorder="1" applyAlignment="1">
      <alignment horizontal="center" vertical="center" wrapText="1"/>
    </xf>
    <xf numFmtId="0" fontId="5" fillId="4" borderId="70" xfId="0" applyFont="1" applyFill="1" applyBorder="1" applyAlignment="1">
      <alignment vertical="center"/>
    </xf>
    <xf numFmtId="49" fontId="9" fillId="0" borderId="70" xfId="0" applyNumberFormat="1" applyFont="1" applyBorder="1" applyAlignment="1">
      <alignment horizontal="left" vertical="center" wrapText="1"/>
    </xf>
    <xf numFmtId="49" fontId="10" fillId="0" borderId="70" xfId="0" applyNumberFormat="1" applyFont="1" applyBorder="1" applyAlignment="1">
      <alignment horizontal="right" vertical="center" wrapText="1"/>
    </xf>
    <xf numFmtId="49" fontId="15" fillId="4" borderId="70" xfId="0" applyNumberFormat="1" applyFont="1" applyFill="1" applyBorder="1" applyAlignment="1">
      <alignment vertical="center" wrapText="1"/>
    </xf>
    <xf numFmtId="165" fontId="9" fillId="0" borderId="70" xfId="0" applyNumberFormat="1" applyFont="1" applyBorder="1" applyAlignment="1">
      <alignment vertical="center" wrapText="1"/>
    </xf>
    <xf numFmtId="165" fontId="9" fillId="4" borderId="70" xfId="0" applyNumberFormat="1" applyFont="1" applyFill="1" applyBorder="1" applyAlignment="1">
      <alignment vertical="center" wrapText="1"/>
    </xf>
    <xf numFmtId="0" fontId="5" fillId="4" borderId="70" xfId="0" applyFont="1" applyFill="1" applyBorder="1" applyAlignment="1">
      <alignment horizontal="right" vertical="center"/>
    </xf>
    <xf numFmtId="49" fontId="10" fillId="0" borderId="70" xfId="0" applyNumberFormat="1" applyFont="1" applyBorder="1" applyAlignment="1">
      <alignment vertical="center" wrapText="1"/>
    </xf>
    <xf numFmtId="49" fontId="9" fillId="0" borderId="70" xfId="0" applyNumberFormat="1" applyFont="1" applyBorder="1" applyAlignment="1">
      <alignment wrapText="1"/>
    </xf>
    <xf numFmtId="49" fontId="8" fillId="4" borderId="89" xfId="0" applyNumberFormat="1" applyFont="1" applyFill="1" applyBorder="1" applyAlignment="1">
      <alignment horizontal="right" wrapText="1"/>
    </xf>
    <xf numFmtId="0" fontId="8" fillId="4" borderId="70" xfId="0" applyFont="1" applyFill="1" applyBorder="1" applyAlignment="1">
      <alignment horizontal="left" wrapText="1"/>
    </xf>
    <xf numFmtId="0" fontId="5" fillId="0" borderId="70" xfId="0" applyFont="1" applyBorder="1" applyAlignment="1">
      <alignment vertical="top"/>
    </xf>
    <xf numFmtId="0" fontId="3" fillId="4" borderId="70" xfId="0" applyFont="1" applyFill="1" applyBorder="1" applyAlignment="1">
      <alignment horizontal="left" vertical="center" wrapText="1"/>
    </xf>
    <xf numFmtId="165" fontId="9" fillId="4" borderId="70" xfId="0" applyNumberFormat="1" applyFont="1" applyFill="1" applyBorder="1" applyAlignment="1">
      <alignment horizontal="right" vertical="center" wrapText="1"/>
    </xf>
    <xf numFmtId="165" fontId="9" fillId="0" borderId="70" xfId="0" applyNumberFormat="1" applyFont="1" applyBorder="1" applyAlignment="1">
      <alignment horizontal="right" vertical="center" wrapText="1"/>
    </xf>
    <xf numFmtId="0" fontId="14" fillId="0" borderId="70" xfId="0" applyFont="1" applyBorder="1" applyAlignment="1">
      <alignment horizontal="right"/>
    </xf>
    <xf numFmtId="0" fontId="61" fillId="4" borderId="70" xfId="0" applyFont="1" applyFill="1" applyBorder="1" applyAlignment="1">
      <alignment horizontal="left" vertical="center" wrapText="1"/>
    </xf>
    <xf numFmtId="2" fontId="9" fillId="0" borderId="70" xfId="0" applyNumberFormat="1" applyFont="1" applyBorder="1" applyAlignment="1">
      <alignment horizontal="righ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0" xfId="0" applyFont="1" applyBorder="1"/>
    <xf numFmtId="0" fontId="5" fillId="4" borderId="70" xfId="0" applyFont="1" applyFill="1" applyBorder="1" applyAlignment="1">
      <alignment horizontal="left" vertical="center" wrapText="1"/>
    </xf>
    <xf numFmtId="0" fontId="14" fillId="0" borderId="70" xfId="0" applyFont="1" applyBorder="1" applyAlignment="1">
      <alignment horizontal="right" vertical="center"/>
    </xf>
    <xf numFmtId="49" fontId="16" fillId="15" borderId="70" xfId="0" applyNumberFormat="1" applyFont="1" applyFill="1" applyBorder="1" applyAlignment="1">
      <alignment vertical="center" wrapText="1"/>
    </xf>
    <xf numFmtId="49" fontId="17" fillId="16" borderId="70" xfId="0" applyNumberFormat="1" applyFont="1" applyFill="1" applyBorder="1" applyAlignment="1">
      <alignment horizontal="left" vertical="center" wrapText="1"/>
    </xf>
    <xf numFmtId="2" fontId="17" fillId="0" borderId="70" xfId="0" applyNumberFormat="1" applyFont="1" applyBorder="1" applyAlignment="1">
      <alignment horizontal="right" vertical="center" wrapText="1"/>
    </xf>
    <xf numFmtId="165" fontId="17" fillId="16" borderId="70" xfId="0" applyNumberFormat="1" applyFont="1" applyFill="1" applyBorder="1" applyAlignment="1">
      <alignment horizontal="right" vertical="center" wrapText="1"/>
    </xf>
    <xf numFmtId="49" fontId="9" fillId="0" borderId="70" xfId="0" applyNumberFormat="1" applyFont="1" applyBorder="1" applyAlignment="1">
      <alignment horizontal="left" vertical="center"/>
    </xf>
    <xf numFmtId="49" fontId="9" fillId="4" borderId="70" xfId="0" applyNumberFormat="1" applyFont="1" applyFill="1" applyBorder="1" applyAlignment="1">
      <alignment horizontal="left" vertical="center" wrapText="1"/>
    </xf>
    <xf numFmtId="49" fontId="8" fillId="0" borderId="70" xfId="0" applyNumberFormat="1" applyFont="1" applyBorder="1" applyAlignment="1">
      <alignment vertical="center" wrapText="1"/>
    </xf>
    <xf numFmtId="2" fontId="3" fillId="4" borderId="70" xfId="0" applyNumberFormat="1" applyFont="1" applyFill="1" applyBorder="1" applyAlignment="1">
      <alignment wrapText="1"/>
    </xf>
    <xf numFmtId="49" fontId="16" fillId="4" borderId="70" xfId="0" applyNumberFormat="1" applyFont="1" applyFill="1" applyBorder="1" applyAlignment="1">
      <alignment vertical="center" wrapText="1"/>
    </xf>
    <xf numFmtId="49" fontId="9" fillId="4" borderId="70" xfId="0" applyNumberFormat="1" applyFont="1" applyFill="1" applyBorder="1" applyAlignment="1">
      <alignment horizontal="left" wrapText="1"/>
    </xf>
    <xf numFmtId="49" fontId="10" fillId="4" borderId="70" xfId="0" applyNumberFormat="1" applyFont="1" applyFill="1" applyBorder="1"/>
    <xf numFmtId="2" fontId="8" fillId="0" borderId="70" xfId="0" applyNumberFormat="1" applyFont="1" applyBorder="1" applyAlignment="1">
      <alignment wrapText="1"/>
    </xf>
    <xf numFmtId="0" fontId="54" fillId="2" borderId="70" xfId="0" applyFont="1" applyFill="1" applyBorder="1" applyAlignment="1">
      <alignment horizontal="left" vertical="center"/>
    </xf>
    <xf numFmtId="0" fontId="54" fillId="2" borderId="70" xfId="0" applyFont="1" applyFill="1" applyBorder="1" applyAlignment="1">
      <alignment horizontal="center" vertical="center" wrapText="1"/>
    </xf>
    <xf numFmtId="0" fontId="51" fillId="4" borderId="70" xfId="0" applyFont="1" applyFill="1" applyBorder="1" applyAlignment="1">
      <alignment vertical="center"/>
    </xf>
    <xf numFmtId="49" fontId="55" fillId="0" borderId="70" xfId="0" applyNumberFormat="1" applyFont="1" applyBorder="1" applyAlignment="1">
      <alignment vertical="center" wrapText="1"/>
    </xf>
    <xf numFmtId="49" fontId="51" fillId="0" borderId="70" xfId="0" applyNumberFormat="1" applyFont="1" applyBorder="1" applyAlignment="1">
      <alignment horizontal="left" vertical="center" wrapText="1"/>
    </xf>
    <xf numFmtId="2" fontId="51" fillId="0" borderId="70" xfId="0" applyNumberFormat="1" applyFont="1" applyBorder="1" applyAlignment="1">
      <alignment vertical="center" wrapText="1"/>
    </xf>
    <xf numFmtId="2" fontId="51" fillId="4" borderId="70" xfId="0" applyNumberFormat="1" applyFont="1" applyFill="1" applyBorder="1" applyAlignment="1">
      <alignment vertical="center" wrapText="1"/>
    </xf>
    <xf numFmtId="49" fontId="55" fillId="0" borderId="70" xfId="0" applyNumberFormat="1" applyFont="1" applyBorder="1" applyAlignment="1">
      <alignment horizontal="right" vertical="center" wrapText="1"/>
    </xf>
    <xf numFmtId="0" fontId="55" fillId="0" borderId="70" xfId="0" applyFont="1" applyBorder="1" applyAlignment="1">
      <alignment horizontal="right" vertical="center"/>
    </xf>
    <xf numFmtId="49" fontId="55" fillId="16" borderId="70" xfId="0" applyNumberFormat="1" applyFont="1" applyFill="1" applyBorder="1" applyAlignment="1">
      <alignment vertical="center" wrapText="1"/>
    </xf>
    <xf numFmtId="49" fontId="51" fillId="15" borderId="70" xfId="0" applyNumberFormat="1" applyFont="1" applyFill="1" applyBorder="1" applyAlignment="1">
      <alignment horizontal="left" vertical="center" wrapText="1"/>
    </xf>
    <xf numFmtId="165" fontId="51" fillId="0" borderId="70" xfId="0" applyNumberFormat="1" applyFont="1" applyBorder="1" applyAlignment="1">
      <alignment vertical="center" wrapText="1"/>
    </xf>
    <xf numFmtId="165" fontId="51" fillId="4" borderId="70" xfId="0" applyNumberFormat="1" applyFont="1" applyFill="1" applyBorder="1" applyAlignment="1">
      <alignment vertical="center" wrapText="1"/>
    </xf>
    <xf numFmtId="49" fontId="51" fillId="0" borderId="70" xfId="0" applyNumberFormat="1" applyFont="1" applyBorder="1" applyAlignment="1">
      <alignment wrapText="1"/>
    </xf>
    <xf numFmtId="49" fontId="55" fillId="0" borderId="76" xfId="0" applyNumberFormat="1" applyFont="1" applyBorder="1" applyAlignment="1">
      <alignment vertical="center" wrapText="1"/>
    </xf>
    <xf numFmtId="2" fontId="51" fillId="0" borderId="77" xfId="0" applyNumberFormat="1" applyFont="1" applyBorder="1" applyAlignment="1">
      <alignment vertical="center" wrapText="1"/>
    </xf>
    <xf numFmtId="49" fontId="55" fillId="4" borderId="76" xfId="0" applyNumberFormat="1" applyFont="1" applyFill="1" applyBorder="1" applyAlignment="1">
      <alignment vertical="center" wrapText="1"/>
    </xf>
    <xf numFmtId="49" fontId="51" fillId="0" borderId="78" xfId="0" applyNumberFormat="1" applyFont="1" applyBorder="1" applyAlignment="1">
      <alignment vertical="center" wrapText="1"/>
    </xf>
    <xf numFmtId="2" fontId="51" fillId="4" borderId="77" xfId="0" applyNumberFormat="1" applyFont="1" applyFill="1" applyBorder="1" applyAlignment="1">
      <alignment vertical="center" wrapText="1"/>
    </xf>
    <xf numFmtId="49" fontId="51" fillId="0" borderId="70" xfId="0" applyNumberFormat="1" applyFont="1" applyBorder="1" applyAlignment="1">
      <alignment vertical="center" wrapText="1"/>
    </xf>
    <xf numFmtId="49" fontId="55" fillId="0" borderId="70" xfId="0" applyNumberFormat="1" applyFont="1" applyBorder="1" applyAlignment="1">
      <alignment horizontal="right" wrapText="1"/>
    </xf>
    <xf numFmtId="2" fontId="51" fillId="0" borderId="77" xfId="0" applyNumberFormat="1" applyFont="1" applyBorder="1" applyAlignment="1">
      <alignment horizontal="right" vertical="center" wrapText="1"/>
    </xf>
    <xf numFmtId="49" fontId="54" fillId="0" borderId="78" xfId="0" applyNumberFormat="1" applyFont="1" applyBorder="1" applyAlignment="1">
      <alignment wrapText="1"/>
    </xf>
    <xf numFmtId="49" fontId="55" fillId="0" borderId="79" xfId="0" applyNumberFormat="1" applyFont="1" applyBorder="1" applyAlignment="1">
      <alignment vertical="center" wrapText="1"/>
    </xf>
    <xf numFmtId="2" fontId="51" fillId="0" borderId="71" xfId="0" applyNumberFormat="1" applyFont="1" applyBorder="1" applyAlignment="1">
      <alignment vertical="center" wrapText="1"/>
    </xf>
    <xf numFmtId="49" fontId="54" fillId="4" borderId="72" xfId="0" applyNumberFormat="1" applyFont="1" applyFill="1" applyBorder="1" applyAlignment="1">
      <alignment horizontal="right" wrapText="1"/>
    </xf>
    <xf numFmtId="2" fontId="51" fillId="4" borderId="64" xfId="0" applyNumberFormat="1" applyFont="1" applyFill="1" applyBorder="1" applyAlignment="1">
      <alignment horizontal="right" vertical="center" wrapText="1"/>
    </xf>
    <xf numFmtId="2" fontId="54" fillId="4" borderId="64" xfId="0" applyNumberFormat="1" applyFont="1" applyFill="1" applyBorder="1" applyAlignment="1">
      <alignment horizontal="right" vertical="center" wrapText="1"/>
    </xf>
    <xf numFmtId="0" fontId="70" fillId="4" borderId="64" xfId="0" applyFont="1" applyFill="1" applyBorder="1" applyAlignment="1">
      <alignment horizontal="left" wrapText="1"/>
    </xf>
    <xf numFmtId="0" fontId="54" fillId="2" borderId="64" xfId="0" applyFont="1" applyFill="1" applyBorder="1" applyAlignment="1">
      <alignment horizontal="left" vertical="center"/>
    </xf>
    <xf numFmtId="14" fontId="54" fillId="2" borderId="64" xfId="0" applyNumberFormat="1" applyFont="1" applyFill="1" applyBorder="1" applyAlignment="1">
      <alignment horizontal="left" vertical="center"/>
    </xf>
    <xf numFmtId="0" fontId="54" fillId="2" borderId="64" xfId="0" applyFont="1" applyFill="1" applyBorder="1" applyAlignment="1">
      <alignment horizontal="center" vertical="center" wrapText="1"/>
    </xf>
    <xf numFmtId="0" fontId="55" fillId="0" borderId="64" xfId="0" applyFont="1" applyBorder="1" applyAlignment="1">
      <alignment vertical="top"/>
    </xf>
    <xf numFmtId="49" fontId="55" fillId="4" borderId="64" xfId="0" applyNumberFormat="1" applyFont="1" applyFill="1" applyBorder="1" applyAlignment="1">
      <alignment vertical="center" wrapText="1"/>
    </xf>
    <xf numFmtId="0" fontId="51" fillId="4" borderId="64" xfId="0" applyFont="1" applyFill="1" applyBorder="1" applyAlignment="1">
      <alignment horizontal="left" vertical="center" wrapText="1"/>
    </xf>
    <xf numFmtId="2" fontId="51" fillId="4" borderId="64" xfId="0" applyNumberFormat="1" applyFont="1" applyFill="1" applyBorder="1" applyAlignment="1">
      <alignment vertical="center" wrapText="1"/>
    </xf>
    <xf numFmtId="49" fontId="55" fillId="0" borderId="64" xfId="0" applyNumberFormat="1" applyFont="1" applyBorder="1" applyAlignment="1">
      <alignment horizontal="right" vertical="center" wrapText="1"/>
    </xf>
    <xf numFmtId="2" fontId="51" fillId="0" borderId="64" xfId="0" applyNumberFormat="1" applyFont="1" applyBorder="1" applyAlignment="1">
      <alignment horizontal="right" vertical="center" wrapText="1"/>
    </xf>
    <xf numFmtId="2" fontId="51" fillId="0" borderId="64" xfId="0" applyNumberFormat="1" applyFont="1" applyBorder="1" applyAlignment="1">
      <alignment vertical="center" wrapText="1"/>
    </xf>
    <xf numFmtId="0" fontId="55" fillId="0" borderId="64" xfId="0" applyFont="1" applyBorder="1" applyAlignment="1">
      <alignment horizontal="right" vertical="top"/>
    </xf>
    <xf numFmtId="49" fontId="55" fillId="0" borderId="64" xfId="0" applyNumberFormat="1" applyFont="1" applyBorder="1" applyAlignment="1">
      <alignment vertical="center" wrapText="1"/>
    </xf>
    <xf numFmtId="49" fontId="51" fillId="0" borderId="64" xfId="0" applyNumberFormat="1" applyFont="1" applyBorder="1" applyAlignment="1">
      <alignment horizontal="left" vertical="center" wrapText="1"/>
    </xf>
    <xf numFmtId="0" fontId="55" fillId="0" borderId="64" xfId="0" applyFont="1" applyBorder="1"/>
    <xf numFmtId="49" fontId="51" fillId="4" borderId="64" xfId="0" applyNumberFormat="1" applyFont="1" applyFill="1" applyBorder="1" applyAlignment="1">
      <alignment vertical="center" wrapText="1"/>
    </xf>
    <xf numFmtId="2" fontId="51" fillId="4" borderId="64" xfId="0" applyNumberFormat="1" applyFont="1" applyFill="1" applyBorder="1" applyAlignment="1">
      <alignment horizontal="right" wrapText="1"/>
    </xf>
    <xf numFmtId="2" fontId="54" fillId="4" borderId="64" xfId="0" applyNumberFormat="1" applyFont="1" applyFill="1" applyBorder="1" applyAlignment="1">
      <alignment horizontal="right" wrapText="1"/>
    </xf>
    <xf numFmtId="0" fontId="51" fillId="0" borderId="64" xfId="0" applyFont="1" applyBorder="1" applyAlignment="1">
      <alignment vertical="center"/>
    </xf>
    <xf numFmtId="165" fontId="51" fillId="0" borderId="67" xfId="0" applyNumberFormat="1" applyFont="1" applyBorder="1" applyAlignment="1">
      <alignment vertical="center" wrapText="1"/>
    </xf>
    <xf numFmtId="165" fontId="51" fillId="0" borderId="64" xfId="0" applyNumberFormat="1" applyFont="1" applyBorder="1" applyAlignment="1">
      <alignment vertical="center" wrapText="1"/>
    </xf>
    <xf numFmtId="0" fontId="61" fillId="4" borderId="64" xfId="0" applyFont="1" applyFill="1" applyBorder="1" applyAlignment="1">
      <alignment horizontal="left" vertical="center"/>
    </xf>
    <xf numFmtId="2" fontId="51" fillId="0" borderId="64" xfId="0" applyNumberFormat="1" applyFont="1" applyBorder="1"/>
    <xf numFmtId="0" fontId="3" fillId="4" borderId="64" xfId="0" applyFont="1" applyFill="1" applyBorder="1" applyAlignment="1">
      <alignment horizontal="left" vertical="center"/>
    </xf>
    <xf numFmtId="49" fontId="55" fillId="0" borderId="64" xfId="0" applyNumberFormat="1" applyFont="1" applyBorder="1" applyAlignment="1">
      <alignment wrapText="1"/>
    </xf>
    <xf numFmtId="165" fontId="51" fillId="0" borderId="67" xfId="0" applyNumberFormat="1" applyFont="1" applyBorder="1" applyAlignment="1">
      <alignment wrapText="1"/>
    </xf>
    <xf numFmtId="165" fontId="51" fillId="0" borderId="64" xfId="0" applyNumberFormat="1" applyFont="1" applyBorder="1" applyAlignment="1">
      <alignment wrapText="1"/>
    </xf>
    <xf numFmtId="49" fontId="9" fillId="4" borderId="64" xfId="0" applyNumberFormat="1" applyFont="1" applyFill="1" applyBorder="1" applyAlignment="1">
      <alignment vertical="center" wrapText="1"/>
    </xf>
    <xf numFmtId="2" fontId="9" fillId="0" borderId="68" xfId="0" applyNumberFormat="1" applyFont="1" applyBorder="1" applyAlignment="1">
      <alignment vertical="center" wrapText="1"/>
    </xf>
    <xf numFmtId="165" fontId="9" fillId="4" borderId="64" xfId="0" applyNumberFormat="1" applyFont="1" applyFill="1" applyBorder="1" applyAlignment="1">
      <alignment horizontal="right" vertical="center" wrapText="1"/>
    </xf>
    <xf numFmtId="2" fontId="51" fillId="0" borderId="68" xfId="0" applyNumberFormat="1" applyFont="1" applyBorder="1" applyAlignment="1">
      <alignment wrapText="1"/>
    </xf>
    <xf numFmtId="2" fontId="51" fillId="0" borderId="69" xfId="0" applyNumberFormat="1" applyFont="1" applyBorder="1" applyAlignment="1">
      <alignment wrapText="1"/>
    </xf>
    <xf numFmtId="2" fontId="51" fillId="0" borderId="68" xfId="0" applyNumberFormat="1" applyFont="1" applyBorder="1" applyAlignment="1">
      <alignment horizontal="right" vertical="center" wrapText="1"/>
    </xf>
    <xf numFmtId="2" fontId="51" fillId="0" borderId="80" xfId="0" applyNumberFormat="1" applyFont="1" applyBorder="1" applyAlignment="1">
      <alignment vertical="center" wrapText="1"/>
    </xf>
    <xf numFmtId="2" fontId="51" fillId="4" borderId="64" xfId="0" applyNumberFormat="1" applyFont="1" applyFill="1" applyBorder="1" applyAlignment="1">
      <alignment wrapText="1"/>
    </xf>
    <xf numFmtId="2" fontId="54" fillId="4" borderId="64" xfId="0" applyNumberFormat="1" applyFont="1" applyFill="1" applyBorder="1" applyAlignment="1">
      <alignment wrapText="1"/>
    </xf>
    <xf numFmtId="0" fontId="51" fillId="0" borderId="64" xfId="0" applyFont="1" applyBorder="1" applyAlignment="1">
      <alignment vertical="top"/>
    </xf>
    <xf numFmtId="49" fontId="55" fillId="15" borderId="64" xfId="0" applyNumberFormat="1" applyFont="1" applyFill="1" applyBorder="1" applyAlignment="1">
      <alignment vertical="center" wrapText="1"/>
    </xf>
    <xf numFmtId="49" fontId="51" fillId="16" borderId="64" xfId="0" applyNumberFormat="1" applyFont="1" applyFill="1" applyBorder="1" applyAlignment="1">
      <alignment horizontal="left" vertical="center" wrapText="1"/>
    </xf>
    <xf numFmtId="165" fontId="51" fillId="16" borderId="64" xfId="0" applyNumberFormat="1" applyFont="1" applyFill="1" applyBorder="1" applyAlignment="1">
      <alignment horizontal="right" vertical="center" wrapText="1"/>
    </xf>
    <xf numFmtId="0" fontId="51" fillId="0" borderId="64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51" fillId="0" borderId="64" xfId="0" applyFont="1" applyBorder="1"/>
    <xf numFmtId="49" fontId="51" fillId="4" borderId="64" xfId="0" applyNumberFormat="1" applyFont="1" applyFill="1" applyBorder="1" applyAlignment="1">
      <alignment horizontal="left" vertical="center" wrapText="1"/>
    </xf>
    <xf numFmtId="2" fontId="51" fillId="0" borderId="64" xfId="0" applyNumberFormat="1" applyFont="1" applyBorder="1" applyAlignment="1">
      <alignment wrapText="1"/>
    </xf>
    <xf numFmtId="2" fontId="54" fillId="0" borderId="64" xfId="0" applyNumberFormat="1" applyFont="1" applyBorder="1" applyAlignment="1">
      <alignment wrapText="1"/>
    </xf>
    <xf numFmtId="49" fontId="10" fillId="4" borderId="68" xfId="0" applyNumberFormat="1" applyFont="1" applyFill="1" applyBorder="1" applyAlignment="1">
      <alignment vertical="center" wrapText="1"/>
    </xf>
    <xf numFmtId="2" fontId="9" fillId="4" borderId="69" xfId="0" applyNumberFormat="1" applyFont="1" applyFill="1" applyBorder="1" applyAlignment="1">
      <alignment vertical="center" wrapText="1"/>
    </xf>
    <xf numFmtId="49" fontId="54" fillId="0" borderId="64" xfId="0" applyNumberFormat="1" applyFont="1" applyBorder="1" applyAlignment="1">
      <alignment vertical="center" wrapText="1"/>
    </xf>
    <xf numFmtId="49" fontId="51" fillId="0" borderId="64" xfId="0" applyNumberFormat="1" applyFont="1" applyBorder="1" applyAlignment="1">
      <alignment wrapText="1"/>
    </xf>
    <xf numFmtId="2" fontId="51" fillId="4" borderId="79" xfId="0" applyNumberFormat="1" applyFont="1" applyFill="1" applyBorder="1" applyAlignment="1">
      <alignment wrapText="1"/>
    </xf>
    <xf numFmtId="164" fontId="54" fillId="3" borderId="84" xfId="0" applyNumberFormat="1" applyFont="1" applyFill="1" applyBorder="1" applyAlignment="1">
      <alignment horizontal="right"/>
    </xf>
    <xf numFmtId="2" fontId="54" fillId="4" borderId="18" xfId="0" applyNumberFormat="1" applyFont="1" applyFill="1" applyBorder="1" applyAlignment="1">
      <alignment horizontal="right" wrapText="1"/>
    </xf>
    <xf numFmtId="164" fontId="54" fillId="3" borderId="82" xfId="0" applyNumberFormat="1" applyFont="1" applyFill="1" applyBorder="1" applyAlignment="1">
      <alignment horizontal="right"/>
    </xf>
    <xf numFmtId="164" fontId="54" fillId="3" borderId="78" xfId="0" applyNumberFormat="1" applyFont="1" applyFill="1" applyBorder="1" applyAlignment="1">
      <alignment horizontal="right"/>
    </xf>
    <xf numFmtId="0" fontId="51" fillId="0" borderId="72" xfId="1" applyFont="1" applyBorder="1" applyAlignment="1">
      <alignment horizontal="left" vertical="center"/>
    </xf>
    <xf numFmtId="0" fontId="51" fillId="0" borderId="18" xfId="1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/>
    </xf>
    <xf numFmtId="0" fontId="0" fillId="8" borderId="78" xfId="0" applyFill="1" applyBorder="1"/>
    <xf numFmtId="0" fontId="0" fillId="4" borderId="78" xfId="0" applyFill="1" applyBorder="1"/>
    <xf numFmtId="0" fontId="0" fillId="5" borderId="78" xfId="0" applyFill="1" applyBorder="1"/>
    <xf numFmtId="0" fontId="0" fillId="0" borderId="78" xfId="0" applyBorder="1"/>
    <xf numFmtId="0" fontId="0" fillId="6" borderId="78" xfId="0" applyFill="1" applyBorder="1"/>
    <xf numFmtId="0" fontId="0" fillId="12" borderId="78" xfId="0" applyFill="1" applyBorder="1" applyAlignment="1">
      <alignment horizontal="center"/>
    </xf>
    <xf numFmtId="0" fontId="0" fillId="12" borderId="78" xfId="0" applyFill="1" applyBorder="1"/>
    <xf numFmtId="0" fontId="0" fillId="5" borderId="78" xfId="0" applyFill="1" applyBorder="1" applyAlignment="1">
      <alignment horizontal="center"/>
    </xf>
    <xf numFmtId="0" fontId="0" fillId="11" borderId="78" xfId="0" applyFill="1" applyBorder="1"/>
    <xf numFmtId="0" fontId="0" fillId="0" borderId="78" xfId="0" applyBorder="1" applyAlignment="1">
      <alignment horizontal="center"/>
    </xf>
    <xf numFmtId="0" fontId="0" fillId="10" borderId="78" xfId="0" applyFill="1" applyBorder="1"/>
    <xf numFmtId="0" fontId="0" fillId="9" borderId="78" xfId="0" applyFill="1" applyBorder="1"/>
    <xf numFmtId="0" fontId="23" fillId="7" borderId="78" xfId="0" applyFont="1" applyFill="1" applyBorder="1" applyAlignment="1">
      <alignment horizontal="center" vertical="center"/>
    </xf>
    <xf numFmtId="0" fontId="23" fillId="7" borderId="79" xfId="0" applyFont="1" applyFill="1" applyBorder="1" applyAlignment="1">
      <alignment horizontal="center" vertical="center"/>
    </xf>
    <xf numFmtId="0" fontId="23" fillId="7" borderId="78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left" vertical="center"/>
    </xf>
    <xf numFmtId="0" fontId="0" fillId="4" borderId="79" xfId="0" applyFill="1" applyBorder="1" applyAlignment="1">
      <alignment vertical="center"/>
    </xf>
    <xf numFmtId="49" fontId="0" fillId="4" borderId="78" xfId="0" applyNumberFormat="1" applyFill="1" applyBorder="1" applyAlignment="1">
      <alignment vertical="center"/>
    </xf>
    <xf numFmtId="0" fontId="0" fillId="0" borderId="79" xfId="0" applyBorder="1" applyAlignment="1">
      <alignment horizontal="center"/>
    </xf>
    <xf numFmtId="49" fontId="0" fillId="0" borderId="78" xfId="0" applyNumberFormat="1" applyBorder="1" applyAlignment="1">
      <alignment vertical="center"/>
    </xf>
    <xf numFmtId="0" fontId="0" fillId="0" borderId="79" xfId="0" applyBorder="1" applyAlignment="1">
      <alignment vertical="center"/>
    </xf>
    <xf numFmtId="49" fontId="0" fillId="0" borderId="78" xfId="0" applyNumberFormat="1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40" fillId="4" borderId="78" xfId="0" applyFont="1" applyFill="1" applyBorder="1" applyAlignment="1">
      <alignment horizontal="left"/>
    </xf>
    <xf numFmtId="0" fontId="0" fillId="14" borderId="78" xfId="0" applyFill="1" applyBorder="1" applyAlignment="1">
      <alignment horizontal="left"/>
    </xf>
    <xf numFmtId="49" fontId="0" fillId="4" borderId="79" xfId="0" applyNumberFormat="1" applyFill="1" applyBorder="1" applyAlignment="1">
      <alignment vertical="center"/>
    </xf>
    <xf numFmtId="49" fontId="0" fillId="4" borderId="78" xfId="0" applyNumberFormat="1" applyFill="1" applyBorder="1" applyAlignment="1">
      <alignment horizontal="left" vertical="center"/>
    </xf>
    <xf numFmtId="49" fontId="0" fillId="0" borderId="79" xfId="0" applyNumberFormat="1" applyBorder="1" applyAlignment="1">
      <alignment vertical="center"/>
    </xf>
    <xf numFmtId="49" fontId="0" fillId="0" borderId="78" xfId="0" applyNumberFormat="1" applyBorder="1" applyAlignment="1">
      <alignment vertical="center" wrapText="1"/>
    </xf>
    <xf numFmtId="0" fontId="0" fillId="0" borderId="79" xfId="0" applyBorder="1" applyAlignment="1">
      <alignment horizontal="center" vertical="center"/>
    </xf>
    <xf numFmtId="49" fontId="0" fillId="0" borderId="78" xfId="0" applyNumberFormat="1" applyBorder="1" applyAlignment="1">
      <alignment horizontal="right" vertical="center"/>
    </xf>
    <xf numFmtId="49" fontId="0" fillId="0" borderId="79" xfId="0" applyNumberFormat="1" applyBorder="1" applyAlignment="1">
      <alignment horizontal="left" vertical="center"/>
    </xf>
    <xf numFmtId="49" fontId="0" fillId="4" borderId="78" xfId="0" applyNumberFormat="1" applyFill="1" applyBorder="1" applyAlignment="1">
      <alignment horizontal="right" vertical="center"/>
    </xf>
    <xf numFmtId="49" fontId="40" fillId="4" borderId="78" xfId="0" applyNumberFormat="1" applyFont="1" applyFill="1" applyBorder="1" applyAlignment="1">
      <alignment horizontal="left" vertical="center" wrapText="1"/>
    </xf>
    <xf numFmtId="0" fontId="0" fillId="4" borderId="78" xfId="0" applyFill="1" applyBorder="1" applyAlignment="1">
      <alignment vertical="center"/>
    </xf>
    <xf numFmtId="0" fontId="0" fillId="0" borderId="79" xfId="0" applyBorder="1" applyAlignment="1">
      <alignment horizontal="center" vertical="center" wrapText="1"/>
    </xf>
    <xf numFmtId="0" fontId="0" fillId="18" borderId="78" xfId="0" applyFill="1" applyBorder="1"/>
    <xf numFmtId="49" fontId="0" fillId="4" borderId="78" xfId="0" applyNumberFormat="1" applyFill="1" applyBorder="1" applyAlignment="1">
      <alignment horizontal="left" vertical="center" wrapText="1"/>
    </xf>
    <xf numFmtId="49" fontId="0" fillId="4" borderId="78" xfId="0" applyNumberFormat="1" applyFill="1" applyBorder="1" applyAlignment="1">
      <alignment vertical="center" wrapText="1"/>
    </xf>
    <xf numFmtId="0" fontId="0" fillId="17" borderId="78" xfId="0" applyFill="1" applyBorder="1"/>
    <xf numFmtId="49" fontId="0" fillId="0" borderId="78" xfId="0" applyNumberFormat="1" applyBorder="1" applyAlignment="1">
      <alignment horizontal="right" vertical="center" wrapText="1"/>
    </xf>
    <xf numFmtId="0" fontId="40" fillId="4" borderId="78" xfId="0" applyFont="1" applyFill="1" applyBorder="1" applyAlignment="1">
      <alignment horizontal="left" vertical="center"/>
    </xf>
    <xf numFmtId="0" fontId="24" fillId="0" borderId="79" xfId="0" applyFont="1" applyBorder="1" applyAlignment="1">
      <alignment horizontal="center"/>
    </xf>
    <xf numFmtId="0" fontId="0" fillId="0" borderId="78" xfId="0" applyBorder="1" applyAlignment="1">
      <alignment horizontal="left" vertical="center" wrapText="1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horizontal="left" vertical="center" wrapText="1"/>
    </xf>
    <xf numFmtId="49" fontId="0" fillId="4" borderId="79" xfId="0" applyNumberFormat="1" applyFill="1" applyBorder="1" applyAlignment="1">
      <alignment horizontal="left" vertical="center"/>
    </xf>
    <xf numFmtId="49" fontId="47" fillId="4" borderId="78" xfId="0" applyNumberFormat="1" applyFont="1" applyFill="1" applyBorder="1" applyAlignment="1">
      <alignment horizontal="left" vertical="center"/>
    </xf>
    <xf numFmtId="0" fontId="0" fillId="4" borderId="78" xfId="0" applyFill="1" applyBorder="1" applyAlignment="1">
      <alignment horizontal="left" vertical="center"/>
    </xf>
    <xf numFmtId="0" fontId="24" fillId="0" borderId="79" xfId="0" applyFont="1" applyBorder="1" applyAlignment="1">
      <alignment horizontal="center" vertical="center"/>
    </xf>
    <xf numFmtId="49" fontId="40" fillId="0" borderId="78" xfId="0" applyNumberFormat="1" applyFont="1" applyBorder="1" applyAlignment="1">
      <alignment horizontal="left" vertical="center"/>
    </xf>
    <xf numFmtId="0" fontId="0" fillId="0" borderId="78" xfId="0" applyBorder="1" applyAlignment="1">
      <alignment horizontal="right" vertical="center"/>
    </xf>
    <xf numFmtId="0" fontId="40" fillId="4" borderId="78" xfId="0" applyFont="1" applyFill="1" applyBorder="1" applyAlignment="1">
      <alignment horizontal="left" vertical="center" wrapText="1"/>
    </xf>
    <xf numFmtId="0" fontId="0" fillId="4" borderId="78" xfId="0" applyFill="1" applyBorder="1" applyAlignment="1">
      <alignment horizontal="left" vertical="center" wrapText="1"/>
    </xf>
    <xf numFmtId="0" fontId="0" fillId="0" borderId="78" xfId="0" applyBorder="1" applyAlignment="1">
      <alignment horizontal="right" vertical="center" wrapText="1"/>
    </xf>
    <xf numFmtId="0" fontId="47" fillId="0" borderId="78" xfId="0" applyFont="1" applyBorder="1" applyAlignment="1">
      <alignment horizontal="left" vertical="center"/>
    </xf>
    <xf numFmtId="49" fontId="72" fillId="0" borderId="94" xfId="0" applyNumberFormat="1" applyFont="1" applyBorder="1" applyAlignment="1">
      <alignment vertical="center" wrapText="1"/>
    </xf>
    <xf numFmtId="49" fontId="72" fillId="0" borderId="95" xfId="0" applyNumberFormat="1" applyFont="1" applyBorder="1" applyAlignment="1">
      <alignment vertical="center" wrapText="1"/>
    </xf>
    <xf numFmtId="49" fontId="5" fillId="0" borderId="78" xfId="0" applyNumberFormat="1" applyFont="1" applyBorder="1" applyAlignment="1">
      <alignment vertical="center" wrapText="1"/>
    </xf>
    <xf numFmtId="0" fontId="51" fillId="0" borderId="78" xfId="1" applyFont="1" applyBorder="1" applyAlignment="1">
      <alignment horizontal="left" vertical="center"/>
    </xf>
    <xf numFmtId="0" fontId="51" fillId="0" borderId="72" xfId="1" applyFont="1" applyBorder="1" applyAlignment="1">
      <alignment horizontal="left" vertical="center"/>
    </xf>
    <xf numFmtId="0" fontId="51" fillId="0" borderId="4" xfId="1" applyFont="1" applyBorder="1" applyAlignment="1">
      <alignment horizontal="left" vertical="center"/>
    </xf>
    <xf numFmtId="0" fontId="51" fillId="0" borderId="83" xfId="1" applyFont="1" applyBorder="1" applyAlignment="1">
      <alignment horizontal="left" vertical="center"/>
    </xf>
    <xf numFmtId="0" fontId="51" fillId="0" borderId="18" xfId="1" applyFont="1" applyBorder="1" applyAlignment="1">
      <alignment horizontal="left" vertical="center"/>
    </xf>
    <xf numFmtId="0" fontId="51" fillId="0" borderId="0" xfId="1" applyFont="1" applyAlignment="1">
      <alignment horizontal="left" vertical="center"/>
    </xf>
    <xf numFmtId="0" fontId="51" fillId="0" borderId="2" xfId="1" applyFont="1" applyBorder="1" applyAlignment="1">
      <alignment horizontal="left" vertical="center"/>
    </xf>
    <xf numFmtId="0" fontId="51" fillId="0" borderId="18" xfId="1" applyFont="1" applyBorder="1" applyAlignment="1">
      <alignment horizontal="left" vertical="center" wrapText="1"/>
    </xf>
    <xf numFmtId="0" fontId="51" fillId="0" borderId="0" xfId="1" applyFont="1" applyAlignment="1">
      <alignment horizontal="left" vertical="center" wrapText="1"/>
    </xf>
    <xf numFmtId="0" fontId="51" fillId="0" borderId="2" xfId="1" applyFont="1" applyBorder="1" applyAlignment="1">
      <alignment horizontal="left" vertical="center" wrapText="1"/>
    </xf>
    <xf numFmtId="0" fontId="54" fillId="2" borderId="78" xfId="1" applyFont="1" applyFill="1" applyBorder="1" applyAlignment="1">
      <alignment horizontal="left" vertical="center"/>
    </xf>
    <xf numFmtId="0" fontId="54" fillId="2" borderId="23" xfId="1" applyFont="1" applyFill="1" applyBorder="1" applyAlignment="1">
      <alignment horizontal="left" vertical="center"/>
    </xf>
    <xf numFmtId="0" fontId="54" fillId="2" borderId="5" xfId="1" applyFont="1" applyFill="1" applyBorder="1" applyAlignment="1">
      <alignment horizontal="left" vertical="center"/>
    </xf>
    <xf numFmtId="0" fontId="54" fillId="2" borderId="79" xfId="1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2" fillId="4" borderId="0" xfId="0" applyFont="1" applyFill="1" applyAlignment="1">
      <alignment horizontal="left"/>
    </xf>
    <xf numFmtId="2" fontId="54" fillId="4" borderId="72" xfId="0" applyNumberFormat="1" applyFont="1" applyFill="1" applyBorder="1" applyAlignment="1">
      <alignment horizontal="right" wrapText="1"/>
    </xf>
    <xf numFmtId="2" fontId="54" fillId="4" borderId="4" xfId="0" applyNumberFormat="1" applyFont="1" applyFill="1" applyBorder="1" applyAlignment="1">
      <alignment horizontal="right" wrapText="1"/>
    </xf>
    <xf numFmtId="2" fontId="54" fillId="4" borderId="83" xfId="0" applyNumberFormat="1" applyFont="1" applyFill="1" applyBorder="1" applyAlignment="1">
      <alignment horizontal="right" wrapText="1"/>
    </xf>
    <xf numFmtId="2" fontId="54" fillId="4" borderId="0" xfId="0" applyNumberFormat="1" applyFont="1" applyFill="1" applyAlignment="1">
      <alignment horizontal="right" wrapText="1"/>
    </xf>
    <xf numFmtId="2" fontId="54" fillId="4" borderId="2" xfId="0" applyNumberFormat="1" applyFont="1" applyFill="1" applyBorder="1" applyAlignment="1">
      <alignment horizontal="right" wrapText="1"/>
    </xf>
    <xf numFmtId="2" fontId="54" fillId="4" borderId="1" xfId="0" applyNumberFormat="1" applyFont="1" applyFill="1" applyBorder="1" applyAlignment="1">
      <alignment horizontal="right" wrapText="1"/>
    </xf>
    <xf numFmtId="2" fontId="54" fillId="4" borderId="26" xfId="0" applyNumberFormat="1" applyFont="1" applyFill="1" applyBorder="1" applyAlignment="1">
      <alignment horizontal="right" wrapText="1"/>
    </xf>
    <xf numFmtId="0" fontId="32" fillId="0" borderId="0" xfId="0" applyFont="1" applyAlignment="1">
      <alignment horizontal="left" vertical="center" wrapText="1"/>
    </xf>
    <xf numFmtId="14" fontId="70" fillId="4" borderId="65" xfId="0" applyNumberFormat="1" applyFont="1" applyFill="1" applyBorder="1" applyAlignment="1">
      <alignment horizontal="left" vertical="center" wrapText="1"/>
    </xf>
    <xf numFmtId="0" fontId="70" fillId="4" borderId="93" xfId="0" applyFont="1" applyFill="1" applyBorder="1" applyAlignment="1">
      <alignment horizontal="left" vertical="center" wrapText="1"/>
    </xf>
    <xf numFmtId="0" fontId="70" fillId="4" borderId="67" xfId="0" applyFont="1" applyFill="1" applyBorder="1" applyAlignment="1">
      <alignment horizontal="left" vertical="center" wrapText="1"/>
    </xf>
    <xf numFmtId="14" fontId="70" fillId="4" borderId="65" xfId="0" applyNumberFormat="1" applyFont="1" applyFill="1" applyBorder="1" applyAlignment="1">
      <alignment horizontal="left" wrapText="1"/>
    </xf>
    <xf numFmtId="0" fontId="70" fillId="4" borderId="93" xfId="0" applyFont="1" applyFill="1" applyBorder="1" applyAlignment="1">
      <alignment horizontal="left" wrapText="1"/>
    </xf>
    <xf numFmtId="0" fontId="70" fillId="4" borderId="67" xfId="0" applyFont="1" applyFill="1" applyBorder="1" applyAlignment="1">
      <alignment horizontal="left" wrapText="1"/>
    </xf>
    <xf numFmtId="0" fontId="6" fillId="2" borderId="29" xfId="1" applyFont="1" applyFill="1" applyBorder="1" applyAlignment="1">
      <alignment horizontal="left" vertical="center"/>
    </xf>
    <xf numFmtId="0" fontId="6" fillId="2" borderId="23" xfId="1" applyFont="1" applyFill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4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6" fillId="2" borderId="17" xfId="1" applyFont="1" applyFill="1" applyBorder="1" applyAlignment="1">
      <alignment horizontal="left" vertical="center"/>
    </xf>
    <xf numFmtId="0" fontId="6" fillId="2" borderId="32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4" borderId="0" xfId="0" applyFont="1" applyFill="1" applyAlignment="1">
      <alignment horizontal="left"/>
    </xf>
    <xf numFmtId="2" fontId="7" fillId="4" borderId="44" xfId="0" applyNumberFormat="1" applyFont="1" applyFill="1" applyBorder="1" applyAlignment="1">
      <alignment horizontal="right" wrapText="1"/>
    </xf>
    <xf numFmtId="2" fontId="7" fillId="4" borderId="4" xfId="0" applyNumberFormat="1" applyFont="1" applyFill="1" applyBorder="1" applyAlignment="1">
      <alignment horizontal="right" wrapText="1"/>
    </xf>
    <xf numFmtId="2" fontId="7" fillId="4" borderId="39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2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horizontal="right" wrapText="1"/>
    </xf>
    <xf numFmtId="2" fontId="7" fillId="4" borderId="26" xfId="0" applyNumberFormat="1" applyFont="1" applyFill="1" applyBorder="1" applyAlignment="1">
      <alignment horizontal="right" wrapTex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14" fontId="65" fillId="4" borderId="41" xfId="0" applyNumberFormat="1" applyFont="1" applyFill="1" applyBorder="1" applyAlignment="1">
      <alignment horizontal="left" wrapText="1"/>
    </xf>
    <xf numFmtId="0" fontId="65" fillId="4" borderId="42" xfId="0" applyFont="1" applyFill="1" applyBorder="1" applyAlignment="1">
      <alignment horizontal="left" wrapText="1"/>
    </xf>
    <xf numFmtId="0" fontId="65" fillId="4" borderId="38" xfId="0" applyFont="1" applyFill="1" applyBorder="1" applyAlignment="1">
      <alignment horizontal="left" wrapText="1"/>
    </xf>
    <xf numFmtId="0" fontId="5" fillId="0" borderId="54" xfId="1" applyFont="1" applyBorder="1" applyAlignment="1">
      <alignment horizontal="left" vertical="center"/>
    </xf>
    <xf numFmtId="0" fontId="5" fillId="0" borderId="55" xfId="1" applyFont="1" applyBorder="1" applyAlignment="1">
      <alignment horizontal="left" vertical="center"/>
    </xf>
    <xf numFmtId="0" fontId="5" fillId="0" borderId="56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6" fillId="2" borderId="54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53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2" fontId="7" fillId="4" borderId="55" xfId="0" applyNumberFormat="1" applyFont="1" applyFill="1" applyBorder="1" applyAlignment="1">
      <alignment horizontal="right" wrapText="1"/>
    </xf>
    <xf numFmtId="2" fontId="7" fillId="4" borderId="56" xfId="0" applyNumberFormat="1" applyFont="1" applyFill="1" applyBorder="1" applyAlignment="1">
      <alignment horizontal="right" wrapText="1"/>
    </xf>
    <xf numFmtId="0" fontId="46" fillId="0" borderId="44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14" fontId="65" fillId="4" borderId="30" xfId="0" applyNumberFormat="1" applyFont="1" applyFill="1" applyBorder="1" applyAlignment="1">
      <alignment horizontal="left" wrapText="1"/>
    </xf>
    <xf numFmtId="0" fontId="65" fillId="4" borderId="49" xfId="0" applyFont="1" applyFill="1" applyBorder="1" applyAlignment="1">
      <alignment horizontal="left" wrapText="1"/>
    </xf>
    <xf numFmtId="0" fontId="65" fillId="4" borderId="45" xfId="0" applyFont="1" applyFill="1" applyBorder="1" applyAlignment="1">
      <alignment horizontal="left" wrapText="1"/>
    </xf>
    <xf numFmtId="0" fontId="5" fillId="0" borderId="64" xfId="1" applyFont="1" applyBorder="1" applyAlignment="1">
      <alignment horizontal="left" vertical="center"/>
    </xf>
    <xf numFmtId="0" fontId="6" fillId="2" borderId="64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63" xfId="1" applyFont="1" applyFill="1" applyBorder="1" applyAlignment="1">
      <alignment horizontal="left" vertical="center"/>
    </xf>
    <xf numFmtId="2" fontId="7" fillId="4" borderId="21" xfId="0" applyNumberFormat="1" applyFont="1" applyFill="1" applyBorder="1" applyAlignment="1">
      <alignment horizontal="right" wrapText="1"/>
    </xf>
    <xf numFmtId="14" fontId="65" fillId="4" borderId="61" xfId="0" applyNumberFormat="1" applyFont="1" applyFill="1" applyBorder="1" applyAlignment="1">
      <alignment horizontal="left" wrapText="1"/>
    </xf>
    <xf numFmtId="0" fontId="65" fillId="4" borderId="62" xfId="0" applyFont="1" applyFill="1" applyBorder="1" applyAlignment="1">
      <alignment horizontal="left" wrapText="1"/>
    </xf>
    <xf numFmtId="0" fontId="65" fillId="4" borderId="58" xfId="0" applyFont="1" applyFill="1" applyBorder="1" applyAlignment="1">
      <alignment horizontal="left" wrapText="1"/>
    </xf>
    <xf numFmtId="14" fontId="65" fillId="4" borderId="73" xfId="0" applyNumberFormat="1" applyFont="1" applyFill="1" applyBorder="1" applyAlignment="1">
      <alignment horizontal="left" wrapText="1"/>
    </xf>
    <xf numFmtId="0" fontId="65" fillId="4" borderId="74" xfId="0" applyFont="1" applyFill="1" applyBorder="1" applyAlignment="1">
      <alignment horizontal="left" wrapText="1"/>
    </xf>
    <xf numFmtId="0" fontId="65" fillId="4" borderId="75" xfId="0" applyFont="1" applyFill="1" applyBorder="1" applyAlignment="1">
      <alignment horizontal="left" wrapText="1"/>
    </xf>
    <xf numFmtId="0" fontId="6" fillId="2" borderId="78" xfId="1" applyFont="1" applyFill="1" applyBorder="1" applyAlignment="1">
      <alignment horizontal="left" vertical="center"/>
    </xf>
    <xf numFmtId="0" fontId="5" fillId="0" borderId="78" xfId="1" applyFont="1" applyBorder="1" applyAlignment="1">
      <alignment horizontal="left" vertical="center"/>
    </xf>
    <xf numFmtId="0" fontId="5" fillId="0" borderId="72" xfId="1" applyFont="1" applyBorder="1" applyAlignment="1">
      <alignment horizontal="left" vertical="center"/>
    </xf>
    <xf numFmtId="0" fontId="5" fillId="0" borderId="83" xfId="1" applyFont="1" applyBorder="1" applyAlignment="1">
      <alignment horizontal="left" vertical="center"/>
    </xf>
    <xf numFmtId="0" fontId="6" fillId="2" borderId="79" xfId="1" applyFont="1" applyFill="1" applyBorder="1" applyAlignment="1">
      <alignment horizontal="left" vertical="center"/>
    </xf>
    <xf numFmtId="2" fontId="7" fillId="4" borderId="72" xfId="0" applyNumberFormat="1" applyFont="1" applyFill="1" applyBorder="1" applyAlignment="1">
      <alignment horizontal="right" wrapText="1"/>
    </xf>
    <xf numFmtId="2" fontId="7" fillId="4" borderId="83" xfId="0" applyNumberFormat="1" applyFont="1" applyFill="1" applyBorder="1" applyAlignment="1">
      <alignment horizontal="right" wrapText="1"/>
    </xf>
    <xf numFmtId="14" fontId="65" fillId="4" borderId="81" xfId="0" applyNumberFormat="1" applyFont="1" applyFill="1" applyBorder="1" applyAlignment="1">
      <alignment horizontal="left" wrapText="1"/>
    </xf>
    <xf numFmtId="0" fontId="65" fillId="4" borderId="82" xfId="0" applyFont="1" applyFill="1" applyBorder="1" applyAlignment="1">
      <alignment horizontal="left" wrapText="1"/>
    </xf>
    <xf numFmtId="0" fontId="5" fillId="0" borderId="70" xfId="1" applyFont="1" applyBorder="1" applyAlignment="1">
      <alignment horizontal="left" vertical="center"/>
    </xf>
    <xf numFmtId="0" fontId="5" fillId="0" borderId="89" xfId="1" applyFont="1" applyBorder="1" applyAlignment="1">
      <alignment horizontal="left" vertical="center"/>
    </xf>
    <xf numFmtId="0" fontId="5" fillId="0" borderId="90" xfId="1" applyFont="1" applyBorder="1" applyAlignment="1">
      <alignment horizontal="left" vertical="center"/>
    </xf>
    <xf numFmtId="0" fontId="6" fillId="2" borderId="70" xfId="1" applyFont="1" applyFill="1" applyBorder="1" applyAlignment="1">
      <alignment horizontal="left" vertical="center"/>
    </xf>
    <xf numFmtId="0" fontId="6" fillId="2" borderId="88" xfId="1" applyFont="1" applyFill="1" applyBorder="1" applyAlignment="1">
      <alignment horizontal="left" vertical="center"/>
    </xf>
    <xf numFmtId="2" fontId="7" fillId="4" borderId="89" xfId="0" applyNumberFormat="1" applyFont="1" applyFill="1" applyBorder="1" applyAlignment="1">
      <alignment horizontal="right" wrapText="1"/>
    </xf>
    <xf numFmtId="2" fontId="7" fillId="4" borderId="90" xfId="0" applyNumberFormat="1" applyFont="1" applyFill="1" applyBorder="1" applyAlignment="1">
      <alignment horizontal="right" wrapText="1"/>
    </xf>
    <xf numFmtId="49" fontId="10" fillId="0" borderId="89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wrapText="1"/>
    </xf>
    <xf numFmtId="0" fontId="7" fillId="4" borderId="92" xfId="0" applyFont="1" applyFill="1" applyBorder="1" applyAlignment="1">
      <alignment horizontal="center" wrapText="1"/>
    </xf>
    <xf numFmtId="0" fontId="7" fillId="4" borderId="75" xfId="0" applyFont="1" applyFill="1" applyBorder="1" applyAlignment="1">
      <alignment horizontal="center" wrapText="1"/>
    </xf>
    <xf numFmtId="14" fontId="21" fillId="4" borderId="73" xfId="0" applyNumberFormat="1" applyFont="1" applyFill="1" applyBorder="1" applyAlignment="1">
      <alignment horizontal="center" wrapText="1"/>
    </xf>
    <xf numFmtId="0" fontId="21" fillId="4" borderId="92" xfId="0" applyFont="1" applyFill="1" applyBorder="1" applyAlignment="1">
      <alignment horizontal="center" wrapText="1"/>
    </xf>
    <xf numFmtId="0" fontId="21" fillId="4" borderId="75" xfId="0" applyFont="1" applyFill="1" applyBorder="1" applyAlignment="1">
      <alignment horizontal="center" wrapText="1"/>
    </xf>
    <xf numFmtId="0" fontId="21" fillId="4" borderId="73" xfId="0" applyFont="1" applyFill="1" applyBorder="1" applyAlignment="1">
      <alignment horizontal="center" wrapText="1"/>
    </xf>
    <xf numFmtId="0" fontId="0" fillId="0" borderId="7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3" fillId="0" borderId="7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5" xfId="0" applyBorder="1" applyAlignment="1">
      <alignment vertical="center" wrapText="1"/>
    </xf>
  </cellXfs>
  <cellStyles count="4">
    <cellStyle name="Normaallaad" xfId="0" builtinId="0"/>
    <cellStyle name="Normaallaad 2" xfId="1" xr:uid="{88C79F64-EC2D-4E12-9E56-E8D6337D9379}"/>
    <cellStyle name="Normaallaad 2 2" xfId="2" xr:uid="{EAD278AB-D1A3-432F-A94E-6005D8A53639}"/>
    <cellStyle name="Normal 2" xfId="3" xr:uid="{3B2DBB7D-08DB-42AE-9C2E-C375B4A9C6C6}"/>
  </cellStyles>
  <dxfs count="91"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Relationship Id="rId1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ädal_49_4.-9.klass"/>
      <sheetName val="Nädal_50_1_4.-9.klass"/>
      <sheetName val="Jõulud_Nädal_51_4-.9.klass"/>
      <sheetName val="Nädal_02_4.-9.klass"/>
      <sheetName val="Nädal_03_4.-9.klass"/>
      <sheetName val="Nädal_04_4.-9.klass"/>
      <sheetName val="Nädal_05_4-.9.klass"/>
      <sheetName val="Nädal_06_4.-9.klass"/>
      <sheetName val="Kontroll-leht"/>
      <sheetName val="Nädal_49_10.-12.klass"/>
      <sheetName val="Nädal_50_10.-12.klass"/>
      <sheetName val="Jõulud_Nädal_51_10.-12.klass"/>
      <sheetName val="Nädal_02_10.-12.klass"/>
      <sheetName val="Nädal_03_10.-12.klass"/>
      <sheetName val="Nädal_04_10.-12.klass"/>
      <sheetName val="Nädal_05_10.-12.klass"/>
      <sheetName val="Nädal_06_10.-12.klass"/>
    </sheetNames>
    <sheetDataSet>
      <sheetData sheetId="0"/>
      <sheetData sheetId="1"/>
      <sheetData sheetId="2"/>
      <sheetData sheetId="3"/>
      <sheetData sheetId="4">
        <row r="27">
          <cell r="B27" t="str">
            <v>Hapukoor R 10% (L)</v>
          </cell>
          <cell r="D27">
            <v>30</v>
          </cell>
          <cell r="E27">
            <v>35.520000000000003</v>
          </cell>
          <cell r="F27">
            <v>1.2299999999999998</v>
          </cell>
          <cell r="G27">
            <v>3</v>
          </cell>
          <cell r="H27">
            <v>0.89999999999999991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B9D2-FB3E-4288-92AB-86E4651A6797}">
  <sheetPr>
    <tabColor theme="9" tint="0.79998168889431442"/>
  </sheetPr>
  <dimension ref="A1:W103"/>
  <sheetViews>
    <sheetView topLeftCell="A59" zoomScale="80" zoomScaleNormal="80" workbookViewId="0">
      <selection activeCell="B63" sqref="B63:B64"/>
    </sheetView>
  </sheetViews>
  <sheetFormatPr defaultColWidth="9.25" defaultRowHeight="16.5" x14ac:dyDescent="0.3"/>
  <cols>
    <col min="1" max="1" width="25.625" style="1" customWidth="1"/>
    <col min="2" max="2" width="61.2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863" t="e" vm="1">
        <v>#VALUE!</v>
      </c>
      <c r="B1" s="863"/>
      <c r="C1" s="30"/>
    </row>
    <row r="2" spans="1:8" ht="18.95" customHeight="1" x14ac:dyDescent="0.3">
      <c r="A2" s="863"/>
      <c r="B2" s="863"/>
      <c r="C2" s="30"/>
    </row>
    <row r="3" spans="1:8" ht="18.95" customHeight="1" x14ac:dyDescent="0.3">
      <c r="A3" s="863"/>
      <c r="B3" s="863"/>
      <c r="C3" s="30"/>
    </row>
    <row r="4" spans="1:8" ht="18.95" customHeight="1" x14ac:dyDescent="0.3">
      <c r="A4" s="863"/>
      <c r="B4" s="863"/>
      <c r="C4" s="30"/>
    </row>
    <row r="5" spans="1:8" ht="18.95" customHeight="1" x14ac:dyDescent="0.3">
      <c r="A5" s="863"/>
      <c r="B5" s="863"/>
      <c r="C5" s="30"/>
    </row>
    <row r="6" spans="1:8" ht="30" customHeight="1" x14ac:dyDescent="0.3">
      <c r="A6" s="842" t="s">
        <v>0</v>
      </c>
      <c r="B6" s="842"/>
      <c r="C6" s="30"/>
    </row>
    <row r="7" spans="1:8" ht="32.25" x14ac:dyDescent="0.55000000000000004">
      <c r="A7" s="864" t="s">
        <v>1</v>
      </c>
      <c r="B7" s="864"/>
      <c r="C7" s="28"/>
    </row>
    <row r="8" spans="1:8" ht="27.75" x14ac:dyDescent="0.5">
      <c r="A8" s="205" t="s">
        <v>2</v>
      </c>
      <c r="C8" s="28"/>
      <c r="D8" s="27"/>
      <c r="E8" s="27"/>
    </row>
    <row r="9" spans="1:8" s="13" customFormat="1" ht="50.1" customHeight="1" x14ac:dyDescent="0.5">
      <c r="A9" s="298" t="s">
        <v>3</v>
      </c>
      <c r="B9" s="241">
        <v>46062</v>
      </c>
      <c r="C9" s="266" t="s">
        <v>4</v>
      </c>
      <c r="D9" s="267" t="s">
        <v>5</v>
      </c>
      <c r="E9" s="267" t="s">
        <v>6</v>
      </c>
      <c r="F9" s="267" t="s">
        <v>7</v>
      </c>
      <c r="G9" s="267" t="s">
        <v>8</v>
      </c>
      <c r="H9" s="267" t="s">
        <v>9</v>
      </c>
    </row>
    <row r="10" spans="1:8" ht="19.5" x14ac:dyDescent="0.3">
      <c r="A10" s="268"/>
      <c r="B10" s="242" t="s">
        <v>10</v>
      </c>
      <c r="C10" s="26" t="s">
        <v>11</v>
      </c>
      <c r="D10" s="285">
        <v>70</v>
      </c>
      <c r="E10" s="282">
        <v>75.900000000000006</v>
      </c>
      <c r="F10" s="282">
        <v>1.85</v>
      </c>
      <c r="G10" s="282">
        <v>5.0999999999999996</v>
      </c>
      <c r="H10" s="282">
        <v>5.55</v>
      </c>
    </row>
    <row r="11" spans="1:8" ht="33" x14ac:dyDescent="0.3">
      <c r="A11" s="270"/>
      <c r="B11" s="281" t="s">
        <v>12</v>
      </c>
      <c r="C11" s="26" t="s">
        <v>13</v>
      </c>
      <c r="D11" s="285">
        <v>70</v>
      </c>
      <c r="E11" s="282">
        <v>91.531299999999973</v>
      </c>
      <c r="F11" s="282">
        <v>3.8884999999999996</v>
      </c>
      <c r="G11" s="282">
        <v>6.7829999999999995</v>
      </c>
      <c r="H11" s="282">
        <v>3.8940999999999999</v>
      </c>
    </row>
    <row r="12" spans="1:8" ht="33" x14ac:dyDescent="0.3">
      <c r="A12" s="270" t="s">
        <v>14</v>
      </c>
      <c r="B12" s="281" t="s">
        <v>15</v>
      </c>
      <c r="C12" s="271" t="s">
        <v>16</v>
      </c>
      <c r="D12" s="285">
        <v>50</v>
      </c>
      <c r="E12" s="282">
        <v>66.201499999999982</v>
      </c>
      <c r="F12" s="282">
        <v>8.8364999999999991</v>
      </c>
      <c r="G12" s="282">
        <v>2.2934999999999999</v>
      </c>
      <c r="H12" s="282">
        <v>3.2484999999999999</v>
      </c>
    </row>
    <row r="13" spans="1:8" ht="19.5" x14ac:dyDescent="0.3">
      <c r="A13" s="270"/>
      <c r="B13" s="281" t="s">
        <v>17</v>
      </c>
      <c r="C13" s="271" t="s">
        <v>18</v>
      </c>
      <c r="D13" s="285">
        <v>50</v>
      </c>
      <c r="E13" s="285">
        <v>25.9</v>
      </c>
      <c r="F13" s="285">
        <v>3.73</v>
      </c>
      <c r="G13" s="285">
        <v>0.56000000000000005</v>
      </c>
      <c r="H13" s="285">
        <v>0.66</v>
      </c>
    </row>
    <row r="14" spans="1:8" ht="18.95" customHeight="1" x14ac:dyDescent="0.35">
      <c r="A14" s="273"/>
      <c r="B14" s="272" t="s">
        <v>19</v>
      </c>
      <c r="C14" s="299" t="s">
        <v>20</v>
      </c>
      <c r="D14" s="285">
        <v>80</v>
      </c>
      <c r="E14" s="285">
        <v>137</v>
      </c>
      <c r="F14" s="285">
        <v>26.2</v>
      </c>
      <c r="G14" s="285">
        <v>1.08</v>
      </c>
      <c r="H14" s="285">
        <v>4.54</v>
      </c>
    </row>
    <row r="15" spans="1:8" ht="18.95" customHeight="1" x14ac:dyDescent="0.35">
      <c r="A15" s="273"/>
      <c r="B15" s="133" t="s">
        <v>21</v>
      </c>
      <c r="C15" s="271" t="s">
        <v>22</v>
      </c>
      <c r="D15" s="143">
        <v>80</v>
      </c>
      <c r="E15" s="143">
        <v>126.4</v>
      </c>
      <c r="F15" s="143">
        <v>20.88</v>
      </c>
      <c r="G15" s="143">
        <v>3.7919999999999998</v>
      </c>
      <c r="H15" s="143">
        <v>1.8240000000000001</v>
      </c>
    </row>
    <row r="16" spans="1:8" ht="18.95" customHeight="1" x14ac:dyDescent="0.35">
      <c r="A16" s="273"/>
      <c r="B16" s="300" t="s">
        <v>23</v>
      </c>
      <c r="C16" s="274" t="s">
        <v>24</v>
      </c>
      <c r="D16" s="297">
        <v>100</v>
      </c>
      <c r="E16" s="297">
        <v>41.8</v>
      </c>
      <c r="F16" s="297">
        <v>9.5950000000000006</v>
      </c>
      <c r="G16" s="297">
        <v>0.19699999999999998</v>
      </c>
      <c r="H16" s="297">
        <v>1.7109999999999999</v>
      </c>
    </row>
    <row r="17" spans="1:23" ht="18.95" customHeight="1" x14ac:dyDescent="0.35">
      <c r="A17" s="273"/>
      <c r="B17" s="300" t="s">
        <v>25</v>
      </c>
      <c r="C17" s="274" t="s">
        <v>26</v>
      </c>
      <c r="D17" s="297">
        <v>50</v>
      </c>
      <c r="E17" s="297">
        <v>21.6</v>
      </c>
      <c r="F17" s="297">
        <v>3.05</v>
      </c>
      <c r="G17" s="297">
        <v>0.57299999999999995</v>
      </c>
      <c r="H17" s="297">
        <v>0.434</v>
      </c>
    </row>
    <row r="18" spans="1:23" ht="18.95" customHeight="1" x14ac:dyDescent="0.35">
      <c r="A18" s="273"/>
      <c r="B18" s="300" t="s">
        <v>27</v>
      </c>
      <c r="C18" s="294"/>
      <c r="D18" s="297">
        <v>50</v>
      </c>
      <c r="E18" s="297">
        <v>23.4</v>
      </c>
      <c r="F18" s="297">
        <v>2.92</v>
      </c>
      <c r="G18" s="297">
        <v>0.46</v>
      </c>
      <c r="H18" s="297">
        <v>1.4</v>
      </c>
    </row>
    <row r="19" spans="1:23" ht="18.95" customHeight="1" x14ac:dyDescent="0.35">
      <c r="A19" s="273"/>
      <c r="B19" s="93" t="s">
        <v>28</v>
      </c>
      <c r="C19" s="274" t="s">
        <v>29</v>
      </c>
      <c r="D19" s="44">
        <v>5</v>
      </c>
      <c r="E19" s="44">
        <v>32.189399999999999</v>
      </c>
      <c r="F19" s="44">
        <v>9.7050000000000011E-2</v>
      </c>
      <c r="G19" s="44">
        <v>3.5305500000000003</v>
      </c>
      <c r="H19" s="44">
        <v>1.3550000000000001E-2</v>
      </c>
    </row>
    <row r="20" spans="1:23" ht="18.95" customHeight="1" x14ac:dyDescent="0.35">
      <c r="A20" s="287"/>
      <c r="B20" s="62" t="s">
        <v>30</v>
      </c>
      <c r="C20" s="275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87" t="s">
        <v>32</v>
      </c>
      <c r="B21" s="301" t="s">
        <v>33</v>
      </c>
      <c r="C21" s="271"/>
      <c r="D21" s="302">
        <v>50</v>
      </c>
      <c r="E21" s="296"/>
      <c r="F21" s="296"/>
      <c r="G21" s="296"/>
      <c r="H21" s="296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273"/>
      <c r="B22" s="272" t="s">
        <v>34</v>
      </c>
      <c r="C22" s="274"/>
      <c r="D22" s="296">
        <v>30</v>
      </c>
      <c r="E22" s="296">
        <v>72.674999999999997</v>
      </c>
      <c r="F22" s="296">
        <v>13.574999999999999</v>
      </c>
      <c r="G22" s="296">
        <v>0.46499999999999991</v>
      </c>
      <c r="H22" s="296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273"/>
      <c r="B23" s="250" t="s">
        <v>35</v>
      </c>
      <c r="C23" s="274"/>
      <c r="D23" s="251">
        <v>100</v>
      </c>
      <c r="E23" s="251">
        <v>48.076000000000001</v>
      </c>
      <c r="F23" s="251">
        <v>13.48</v>
      </c>
      <c r="G23" s="251">
        <v>0</v>
      </c>
      <c r="H23" s="251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03"/>
      <c r="B24" s="6"/>
      <c r="C24" s="6" t="s">
        <v>36</v>
      </c>
      <c r="D24" s="276"/>
      <c r="E24" s="283">
        <f>SUM(E10:E23)</f>
        <v>823.54989999999987</v>
      </c>
      <c r="F24" s="283">
        <f>SUM(F10:F23)</f>
        <v>109.38204999999999</v>
      </c>
      <c r="G24" s="283">
        <f>SUM(G10:G23)</f>
        <v>29.990750000000002</v>
      </c>
      <c r="H24" s="283">
        <f>SUM(H10:H23)</f>
        <v>28.708449999999996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277" t="str">
        <f>A8</f>
        <v>07. nädal</v>
      </c>
      <c r="B25" s="875"/>
      <c r="C25" s="876"/>
      <c r="D25" s="876"/>
      <c r="E25" s="876"/>
      <c r="F25" s="876"/>
      <c r="G25" s="876"/>
      <c r="H25" s="87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266" t="s">
        <v>37</v>
      </c>
      <c r="B26" s="278">
        <f>B9+1</f>
        <v>46063</v>
      </c>
      <c r="C26" s="266" t="s">
        <v>4</v>
      </c>
      <c r="D26" s="267" t="s">
        <v>5</v>
      </c>
      <c r="E26" s="267" t="s">
        <v>6</v>
      </c>
      <c r="F26" s="267" t="s">
        <v>7</v>
      </c>
      <c r="G26" s="267" t="s">
        <v>8</v>
      </c>
      <c r="H26" s="267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284"/>
      <c r="B27" s="272" t="s">
        <v>38</v>
      </c>
      <c r="C27" s="279" t="s">
        <v>39</v>
      </c>
      <c r="D27" s="282">
        <v>100</v>
      </c>
      <c r="E27" s="282">
        <v>70</v>
      </c>
      <c r="F27" s="282">
        <v>4.5999999999999996</v>
      </c>
      <c r="G27" s="282">
        <v>4.2</v>
      </c>
      <c r="H27" s="282">
        <v>2.74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270"/>
      <c r="B28" s="272" t="s">
        <v>40</v>
      </c>
      <c r="C28" s="279" t="s">
        <v>41</v>
      </c>
      <c r="D28" s="285">
        <v>100</v>
      </c>
      <c r="E28" s="282">
        <v>73.5</v>
      </c>
      <c r="F28" s="282">
        <v>4.415</v>
      </c>
      <c r="G28" s="282">
        <v>3.855</v>
      </c>
      <c r="H28" s="282">
        <v>4.9649999999999999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270" t="s">
        <v>14</v>
      </c>
      <c r="B29" s="281" t="s">
        <v>42</v>
      </c>
      <c r="C29" s="279" t="s">
        <v>43</v>
      </c>
      <c r="D29" s="285">
        <v>100</v>
      </c>
      <c r="E29" s="282">
        <v>51.6</v>
      </c>
      <c r="F29" s="282">
        <v>8.48</v>
      </c>
      <c r="G29" s="282">
        <v>0.21600000000000003</v>
      </c>
      <c r="H29" s="282">
        <v>2.6</v>
      </c>
      <c r="I29" s="24"/>
    </row>
    <row r="30" spans="1:23" s="19" customFormat="1" ht="19.5" x14ac:dyDescent="0.3">
      <c r="A30" s="284"/>
      <c r="B30" s="272" t="s">
        <v>44</v>
      </c>
      <c r="C30" s="269"/>
      <c r="D30" s="285">
        <v>30</v>
      </c>
      <c r="E30" s="282">
        <v>35.520000000000003</v>
      </c>
      <c r="F30" s="282">
        <v>1.2299999999999998</v>
      </c>
      <c r="G30" s="282">
        <v>3</v>
      </c>
      <c r="H30" s="282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295"/>
      <c r="B31" s="281" t="s">
        <v>45</v>
      </c>
      <c r="C31" s="269" t="s">
        <v>46</v>
      </c>
      <c r="D31" s="282">
        <v>160</v>
      </c>
      <c r="E31" s="282">
        <v>121</v>
      </c>
      <c r="F31" s="282">
        <v>28.2</v>
      </c>
      <c r="G31" s="282">
        <v>0.157</v>
      </c>
      <c r="H31" s="282">
        <v>1.33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">
      <c r="A32" s="295" t="s">
        <v>32</v>
      </c>
      <c r="B32" s="133" t="s">
        <v>33</v>
      </c>
      <c r="C32" s="294"/>
      <c r="D32" s="144">
        <v>50</v>
      </c>
      <c r="E32" s="143"/>
      <c r="F32" s="143"/>
      <c r="G32" s="143"/>
      <c r="H32" s="143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">
      <c r="A33" s="284"/>
      <c r="B33" s="304" t="s">
        <v>34</v>
      </c>
      <c r="C33" s="271"/>
      <c r="D33" s="251">
        <v>50</v>
      </c>
      <c r="E33" s="251">
        <v>123.1</v>
      </c>
      <c r="F33" s="251">
        <v>26.15</v>
      </c>
      <c r="G33" s="251">
        <v>1</v>
      </c>
      <c r="H33" s="251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286"/>
      <c r="B34" s="301" t="s">
        <v>47</v>
      </c>
      <c r="C34" s="275"/>
      <c r="D34" s="251">
        <v>100</v>
      </c>
      <c r="E34" s="251">
        <v>32.4</v>
      </c>
      <c r="F34" s="251">
        <v>8.5</v>
      </c>
      <c r="G34" s="251">
        <v>0.2</v>
      </c>
      <c r="H34" s="251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303"/>
      <c r="B35" s="6"/>
      <c r="C35" s="6" t="s">
        <v>36</v>
      </c>
      <c r="D35" s="276"/>
      <c r="E35" s="283">
        <f>SUM(E27:E34)</f>
        <v>507.12</v>
      </c>
      <c r="F35" s="283">
        <f>SUM(F27:F34)</f>
        <v>81.574999999999989</v>
      </c>
      <c r="G35" s="283">
        <f>SUM(G27:G34)</f>
        <v>12.627999999999998</v>
      </c>
      <c r="H35" s="283">
        <f>SUM(H27:H34)</f>
        <v>16.71</v>
      </c>
      <c r="O35" s="17"/>
      <c r="P35" s="17"/>
      <c r="Q35" s="17"/>
      <c r="R35" s="17"/>
      <c r="S35" s="17"/>
      <c r="T35" s="17"/>
      <c r="U35" s="17"/>
      <c r="V35" s="17"/>
    </row>
    <row r="36" spans="1:22" s="197" customFormat="1" ht="27.75" x14ac:dyDescent="0.5">
      <c r="A36" s="277" t="str">
        <f>A8</f>
        <v>07. nädal</v>
      </c>
      <c r="B36" s="875"/>
      <c r="C36" s="876"/>
      <c r="D36" s="876"/>
      <c r="E36" s="876"/>
      <c r="F36" s="876"/>
      <c r="G36" s="876"/>
      <c r="H36" s="877"/>
      <c r="O36" s="198"/>
      <c r="P36" s="198"/>
      <c r="Q36" s="198"/>
      <c r="R36" s="198"/>
      <c r="S36" s="198"/>
      <c r="T36" s="198"/>
      <c r="U36" s="198"/>
      <c r="V36" s="198"/>
    </row>
    <row r="37" spans="1:22" ht="50.1" customHeight="1" x14ac:dyDescent="0.3">
      <c r="A37" s="266" t="s">
        <v>48</v>
      </c>
      <c r="B37" s="278">
        <f>B9+2</f>
        <v>46064</v>
      </c>
      <c r="C37" s="266" t="s">
        <v>4</v>
      </c>
      <c r="D37" s="267" t="s">
        <v>5</v>
      </c>
      <c r="E37" s="267" t="s">
        <v>6</v>
      </c>
      <c r="F37" s="267" t="s">
        <v>7</v>
      </c>
      <c r="G37" s="267" t="s">
        <v>8</v>
      </c>
      <c r="H37" s="267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7.5" customHeight="1" x14ac:dyDescent="0.3">
      <c r="A38" s="280"/>
      <c r="B38" s="281" t="s">
        <v>49</v>
      </c>
      <c r="C38" s="269" t="s">
        <v>50</v>
      </c>
      <c r="D38" s="282">
        <v>50</v>
      </c>
      <c r="E38" s="282">
        <v>81.099999999999994</v>
      </c>
      <c r="F38" s="282">
        <v>5.92</v>
      </c>
      <c r="G38" s="282">
        <v>1.5</v>
      </c>
      <c r="H38" s="282">
        <v>10.7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270"/>
      <c r="B39" s="130" t="s">
        <v>51</v>
      </c>
      <c r="C39" s="269" t="s">
        <v>52</v>
      </c>
      <c r="D39" s="131">
        <v>50</v>
      </c>
      <c r="E39" s="131">
        <v>99.193000000000012</v>
      </c>
      <c r="F39" s="131">
        <v>5.8825000000000012</v>
      </c>
      <c r="G39" s="131">
        <v>3.8720000000000003</v>
      </c>
      <c r="H39" s="131">
        <v>10.4255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270" t="s">
        <v>14</v>
      </c>
      <c r="B40" s="130" t="s">
        <v>53</v>
      </c>
      <c r="C40" s="271" t="s">
        <v>54</v>
      </c>
      <c r="D40" s="131">
        <v>50</v>
      </c>
      <c r="E40" s="131">
        <v>41.3</v>
      </c>
      <c r="F40" s="131">
        <v>4.8600000000000003</v>
      </c>
      <c r="G40" s="131">
        <v>1.66</v>
      </c>
      <c r="H40" s="131">
        <v>1.27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5">
      <c r="A41" s="270"/>
      <c r="B41" s="252" t="s">
        <v>55</v>
      </c>
      <c r="C41" s="274" t="s">
        <v>56</v>
      </c>
      <c r="D41" s="305">
        <v>50</v>
      </c>
      <c r="E41" s="305">
        <v>28.4</v>
      </c>
      <c r="F41" s="305">
        <v>2.39</v>
      </c>
      <c r="G41" s="305">
        <v>1.33</v>
      </c>
      <c r="H41" s="305">
        <v>1.7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270"/>
      <c r="B42" s="130" t="s">
        <v>57</v>
      </c>
      <c r="C42" s="253" t="s">
        <v>58</v>
      </c>
      <c r="D42" s="40">
        <v>50</v>
      </c>
      <c r="E42" s="40">
        <v>29.5</v>
      </c>
      <c r="F42" s="40">
        <v>1.68</v>
      </c>
      <c r="G42" s="40">
        <v>0.8</v>
      </c>
      <c r="H42" s="40">
        <v>2.7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280"/>
      <c r="B43" s="252" t="s">
        <v>59</v>
      </c>
      <c r="C43" s="271" t="s">
        <v>60</v>
      </c>
      <c r="D43" s="305">
        <v>80</v>
      </c>
      <c r="E43" s="305">
        <v>60.5</v>
      </c>
      <c r="F43" s="305">
        <v>11.5</v>
      </c>
      <c r="G43" s="305">
        <v>0.52400000000000002</v>
      </c>
      <c r="H43" s="305">
        <v>1.81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272"/>
      <c r="B44" s="15" t="s">
        <v>61</v>
      </c>
      <c r="C44" s="275" t="s">
        <v>62</v>
      </c>
      <c r="D44" s="14">
        <v>80</v>
      </c>
      <c r="E44" s="14">
        <v>108</v>
      </c>
      <c r="F44" s="14">
        <v>21.8</v>
      </c>
      <c r="G44" s="14">
        <v>0.57799999999999996</v>
      </c>
      <c r="H44" s="14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272"/>
      <c r="B45" s="252" t="s">
        <v>63</v>
      </c>
      <c r="C45" s="274" t="s">
        <v>64</v>
      </c>
      <c r="D45" s="305">
        <v>100</v>
      </c>
      <c r="E45" s="305">
        <v>51</v>
      </c>
      <c r="F45" s="305">
        <v>6.61</v>
      </c>
      <c r="G45" s="305">
        <v>1.4</v>
      </c>
      <c r="H45" s="305">
        <v>1.57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272"/>
      <c r="B46" s="254" t="s">
        <v>65</v>
      </c>
      <c r="C46" s="274" t="s">
        <v>66</v>
      </c>
      <c r="D46" s="305">
        <v>100</v>
      </c>
      <c r="E46" s="305">
        <v>14.84</v>
      </c>
      <c r="F46" s="305">
        <v>1.59</v>
      </c>
      <c r="G46" s="305">
        <v>0.15</v>
      </c>
      <c r="H46" s="305">
        <v>1.21</v>
      </c>
    </row>
    <row r="47" spans="1:22" ht="30" x14ac:dyDescent="0.3">
      <c r="A47" s="272"/>
      <c r="B47" s="130" t="s">
        <v>67</v>
      </c>
      <c r="C47" s="274" t="s">
        <v>68</v>
      </c>
      <c r="D47" s="297">
        <v>100</v>
      </c>
      <c r="E47" s="297">
        <v>56.2</v>
      </c>
      <c r="F47" s="297">
        <v>8.06</v>
      </c>
      <c r="G47" s="297">
        <v>0.44</v>
      </c>
      <c r="H47" s="297">
        <v>2.9</v>
      </c>
    </row>
    <row r="48" spans="1:22" ht="18.95" customHeight="1" x14ac:dyDescent="0.3">
      <c r="A48" s="272"/>
      <c r="B48" s="93" t="s">
        <v>28</v>
      </c>
      <c r="C48" s="274" t="s">
        <v>29</v>
      </c>
      <c r="D48" s="44">
        <v>5</v>
      </c>
      <c r="E48" s="44">
        <v>32.189399999999999</v>
      </c>
      <c r="F48" s="44">
        <v>9.7050000000000011E-2</v>
      </c>
      <c r="G48" s="44">
        <v>3.5305500000000003</v>
      </c>
      <c r="H48" s="44">
        <v>1.3550000000000001E-2</v>
      </c>
    </row>
    <row r="49" spans="1:15" ht="18.95" customHeight="1" x14ac:dyDescent="0.35">
      <c r="A49" s="270"/>
      <c r="B49" s="15" t="s">
        <v>30</v>
      </c>
      <c r="C49" s="275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255" t="s">
        <v>32</v>
      </c>
      <c r="B50" s="252" t="s">
        <v>33</v>
      </c>
      <c r="C50" s="271"/>
      <c r="D50" s="306">
        <v>50</v>
      </c>
      <c r="E50" s="305"/>
      <c r="F50" s="305"/>
      <c r="G50" s="305"/>
      <c r="H50" s="305"/>
    </row>
    <row r="51" spans="1:15" ht="18.95" customHeight="1" x14ac:dyDescent="0.35">
      <c r="A51" s="256"/>
      <c r="B51" s="254" t="s">
        <v>34</v>
      </c>
      <c r="C51" s="274"/>
      <c r="D51" s="306">
        <v>30</v>
      </c>
      <c r="E51" s="305">
        <v>72.674999999999997</v>
      </c>
      <c r="F51" s="305">
        <v>13.574999999999999</v>
      </c>
      <c r="G51" s="305">
        <v>0.46499999999999991</v>
      </c>
      <c r="H51" s="305">
        <v>2.6099999999999994</v>
      </c>
    </row>
    <row r="52" spans="1:15" ht="18.95" customHeight="1" x14ac:dyDescent="0.35">
      <c r="A52" s="257"/>
      <c r="B52" s="8" t="s">
        <v>69</v>
      </c>
      <c r="C52" s="274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303"/>
      <c r="B53" s="6"/>
      <c r="C53" s="6" t="s">
        <v>36</v>
      </c>
      <c r="D53" s="276"/>
      <c r="E53" s="283">
        <f>SUM(E38:E52)</f>
        <v>775.75010000000009</v>
      </c>
      <c r="F53" s="283">
        <f>SUM(F38:F52)</f>
        <v>97.184550000000002</v>
      </c>
      <c r="G53" s="283">
        <f>SUM(G38:G52)</f>
        <v>21.40625</v>
      </c>
      <c r="H53" s="283">
        <f>SUM(H38:H52)</f>
        <v>43.332349999999998</v>
      </c>
      <c r="J53" s="12"/>
      <c r="K53" s="11"/>
      <c r="L53" s="11"/>
      <c r="M53" s="11"/>
      <c r="N53" s="11"/>
      <c r="O53" s="11"/>
    </row>
    <row r="54" spans="1:15" s="13" customFormat="1" ht="27.75" x14ac:dyDescent="0.5">
      <c r="A54" s="277" t="str">
        <f>A8</f>
        <v>07. nädal</v>
      </c>
      <c r="B54" s="875"/>
      <c r="C54" s="876"/>
      <c r="D54" s="876"/>
      <c r="E54" s="876"/>
      <c r="F54" s="876"/>
      <c r="G54" s="876"/>
      <c r="H54" s="877"/>
      <c r="J54" s="12"/>
      <c r="K54" s="11"/>
      <c r="L54" s="11"/>
      <c r="M54" s="11"/>
      <c r="N54" s="11"/>
      <c r="O54" s="11"/>
    </row>
    <row r="55" spans="1:15" ht="50.1" customHeight="1" x14ac:dyDescent="0.3">
      <c r="A55" s="266" t="s">
        <v>70</v>
      </c>
      <c r="B55" s="278">
        <f>B9+3</f>
        <v>46065</v>
      </c>
      <c r="C55" s="266" t="s">
        <v>4</v>
      </c>
      <c r="D55" s="267" t="s">
        <v>5</v>
      </c>
      <c r="E55" s="267" t="s">
        <v>6</v>
      </c>
      <c r="F55" s="267" t="s">
        <v>7</v>
      </c>
      <c r="G55" s="267" t="s">
        <v>8</v>
      </c>
      <c r="H55" s="267" t="s">
        <v>9</v>
      </c>
    </row>
    <row r="56" spans="1:15" ht="49.5" x14ac:dyDescent="0.3">
      <c r="A56" s="284"/>
      <c r="B56" s="258" t="s">
        <v>71</v>
      </c>
      <c r="C56" s="269" t="s">
        <v>72</v>
      </c>
      <c r="D56" s="259">
        <v>70</v>
      </c>
      <c r="E56" s="259">
        <v>83.8</v>
      </c>
      <c r="F56" s="259">
        <v>7.78</v>
      </c>
      <c r="G56" s="259">
        <v>3.48</v>
      </c>
      <c r="H56" s="259">
        <v>5.01</v>
      </c>
    </row>
    <row r="57" spans="1:15" ht="19.5" x14ac:dyDescent="0.3">
      <c r="A57" s="284"/>
      <c r="B57" s="258" t="s">
        <v>73</v>
      </c>
      <c r="C57" s="269" t="s">
        <v>74</v>
      </c>
      <c r="D57" s="259">
        <v>70</v>
      </c>
      <c r="E57" s="259">
        <v>71.8</v>
      </c>
      <c r="F57" s="259">
        <v>3.74</v>
      </c>
      <c r="G57" s="259">
        <v>4.3099999999999996</v>
      </c>
      <c r="H57" s="259">
        <v>4.1500000000000004</v>
      </c>
    </row>
    <row r="58" spans="1:15" ht="33" x14ac:dyDescent="0.3">
      <c r="A58" s="270" t="s">
        <v>14</v>
      </c>
      <c r="B58" s="272" t="s">
        <v>75</v>
      </c>
      <c r="C58" s="269" t="s">
        <v>76</v>
      </c>
      <c r="D58" s="285">
        <v>50</v>
      </c>
      <c r="E58" s="285">
        <v>23.333333333333332</v>
      </c>
      <c r="F58" s="285">
        <v>3.2166666666666668</v>
      </c>
      <c r="G58" s="285">
        <v>0.79833333333333334</v>
      </c>
      <c r="H58" s="285">
        <v>0.59666666666666657</v>
      </c>
    </row>
    <row r="59" spans="1:15" ht="19.5" x14ac:dyDescent="0.3">
      <c r="A59" s="270"/>
      <c r="B59" s="272" t="s">
        <v>77</v>
      </c>
      <c r="C59" s="269"/>
      <c r="D59" s="282">
        <v>50</v>
      </c>
      <c r="E59" s="282">
        <v>21.9</v>
      </c>
      <c r="F59" s="282">
        <v>2.75</v>
      </c>
      <c r="G59" s="282">
        <v>0.24</v>
      </c>
      <c r="H59" s="282">
        <v>1.89</v>
      </c>
    </row>
    <row r="60" spans="1:15" ht="19.5" x14ac:dyDescent="0.3">
      <c r="A60" s="270"/>
      <c r="B60" s="133" t="s">
        <v>21</v>
      </c>
      <c r="C60" s="271" t="s">
        <v>22</v>
      </c>
      <c r="D60" s="282">
        <v>80</v>
      </c>
      <c r="E60" s="282">
        <v>126.4</v>
      </c>
      <c r="F60" s="282">
        <v>20.88</v>
      </c>
      <c r="G60" s="282">
        <v>3.7919999999999998</v>
      </c>
      <c r="H60" s="282">
        <v>1.8240000000000001</v>
      </c>
    </row>
    <row r="61" spans="1:15" ht="19.5" x14ac:dyDescent="0.35">
      <c r="A61" s="270"/>
      <c r="B61" s="260" t="s">
        <v>78</v>
      </c>
      <c r="C61" s="261" t="s">
        <v>79</v>
      </c>
      <c r="D61" s="262">
        <v>80</v>
      </c>
      <c r="E61" s="262">
        <v>142</v>
      </c>
      <c r="F61" s="262">
        <v>27.3</v>
      </c>
      <c r="G61" s="262">
        <v>0.92</v>
      </c>
      <c r="H61" s="262">
        <v>4.72</v>
      </c>
    </row>
    <row r="62" spans="1:15" ht="19.5" x14ac:dyDescent="0.3">
      <c r="A62" s="270"/>
      <c r="B62" s="272" t="s">
        <v>80</v>
      </c>
      <c r="C62" s="253" t="s">
        <v>81</v>
      </c>
      <c r="D62" s="285">
        <v>100</v>
      </c>
      <c r="E62" s="285">
        <v>42</v>
      </c>
      <c r="F62" s="285">
        <v>6.9</v>
      </c>
      <c r="G62" s="285">
        <v>0.74</v>
      </c>
      <c r="H62" s="285">
        <v>0.15</v>
      </c>
    </row>
    <row r="63" spans="1:15" ht="19.5" x14ac:dyDescent="0.3">
      <c r="A63" s="270"/>
      <c r="B63" s="272" t="s">
        <v>82</v>
      </c>
      <c r="C63" s="253" t="s">
        <v>83</v>
      </c>
      <c r="D63" s="282">
        <v>100</v>
      </c>
      <c r="E63" s="282">
        <v>40</v>
      </c>
      <c r="F63" s="282">
        <v>7.3</v>
      </c>
      <c r="G63" s="282">
        <v>0.10199999999999999</v>
      </c>
      <c r="H63" s="282">
        <v>1.3819999999999999</v>
      </c>
    </row>
    <row r="64" spans="1:15" ht="19.5" x14ac:dyDescent="0.35">
      <c r="A64" s="286"/>
      <c r="B64" s="272" t="s">
        <v>84</v>
      </c>
      <c r="C64" s="271"/>
      <c r="D64" s="282">
        <v>100</v>
      </c>
      <c r="E64" s="282">
        <v>60.8</v>
      </c>
      <c r="F64" s="282">
        <v>9.3800000000000008</v>
      </c>
      <c r="G64" s="282">
        <v>0.28000000000000003</v>
      </c>
      <c r="H64" s="282">
        <v>3.92</v>
      </c>
    </row>
    <row r="65" spans="1:16" ht="19.5" x14ac:dyDescent="0.35">
      <c r="A65" s="286"/>
      <c r="B65" s="272" t="s">
        <v>28</v>
      </c>
      <c r="C65" s="274" t="s">
        <v>29</v>
      </c>
      <c r="D65" s="285">
        <v>10</v>
      </c>
      <c r="E65" s="285">
        <v>64.38</v>
      </c>
      <c r="F65" s="285">
        <v>0.2</v>
      </c>
      <c r="G65" s="285">
        <v>7.06</v>
      </c>
      <c r="H65" s="285">
        <v>0.02</v>
      </c>
    </row>
    <row r="66" spans="1:16" ht="19.5" x14ac:dyDescent="0.35">
      <c r="A66" s="286"/>
      <c r="B66" s="272" t="s">
        <v>30</v>
      </c>
      <c r="C66" s="275" t="s">
        <v>31</v>
      </c>
      <c r="D66" s="285">
        <v>10</v>
      </c>
      <c r="E66" s="285">
        <v>60.876700000000007</v>
      </c>
      <c r="F66" s="285">
        <v>1.2800000000000002</v>
      </c>
      <c r="G66" s="285">
        <v>5.1567000000000007</v>
      </c>
      <c r="H66" s="285">
        <v>2.8233000000000001</v>
      </c>
    </row>
    <row r="67" spans="1:16" ht="19.5" x14ac:dyDescent="0.35">
      <c r="A67" s="263" t="s">
        <v>32</v>
      </c>
      <c r="B67" s="272" t="s">
        <v>33</v>
      </c>
      <c r="C67" s="269"/>
      <c r="D67" s="285">
        <v>50</v>
      </c>
      <c r="E67" s="285"/>
      <c r="F67" s="285"/>
      <c r="G67" s="285"/>
      <c r="H67" s="285"/>
      <c r="J67" s="12"/>
      <c r="K67" s="11"/>
      <c r="L67" s="11"/>
      <c r="M67" s="11"/>
      <c r="N67" s="11"/>
      <c r="O67" s="11"/>
    </row>
    <row r="68" spans="1:16" ht="19.5" x14ac:dyDescent="0.35">
      <c r="A68" s="256"/>
      <c r="B68" s="272" t="s">
        <v>34</v>
      </c>
      <c r="C68" s="271"/>
      <c r="D68" s="285">
        <v>30</v>
      </c>
      <c r="E68" s="285">
        <v>72.674999999999997</v>
      </c>
      <c r="F68" s="285">
        <v>13.574999999999999</v>
      </c>
      <c r="G68" s="285">
        <v>0.46499999999999991</v>
      </c>
      <c r="H68" s="285">
        <v>2.6099999999999994</v>
      </c>
    </row>
    <row r="69" spans="1:16" ht="18.95" customHeight="1" x14ac:dyDescent="0.35">
      <c r="A69" s="256"/>
      <c r="B69" s="8" t="s">
        <v>85</v>
      </c>
      <c r="C69" s="274"/>
      <c r="D69" s="7">
        <v>100</v>
      </c>
      <c r="E69" s="7">
        <v>30.1</v>
      </c>
      <c r="F69" s="7">
        <v>5.9</v>
      </c>
      <c r="G69" s="7">
        <v>0.1</v>
      </c>
      <c r="H69" s="7">
        <v>0.8</v>
      </c>
    </row>
    <row r="70" spans="1:16" ht="18.95" customHeight="1" x14ac:dyDescent="0.3">
      <c r="A70" s="303"/>
      <c r="B70" s="6"/>
      <c r="C70" s="6" t="s">
        <v>36</v>
      </c>
      <c r="D70" s="276"/>
      <c r="E70" s="283">
        <f>SUM(E56:E69)</f>
        <v>840.0650333333333</v>
      </c>
      <c r="F70" s="283">
        <f>SUM(F56:F69)</f>
        <v>110.20166666666667</v>
      </c>
      <c r="G70" s="283">
        <f>SUM(G56:G69)</f>
        <v>27.444033333333334</v>
      </c>
      <c r="H70" s="283">
        <f>SUM(H56:H69)</f>
        <v>29.895966666666663</v>
      </c>
    </row>
    <row r="71" spans="1:16" ht="27.75" x14ac:dyDescent="0.5">
      <c r="A71" s="277" t="str">
        <f>A8</f>
        <v>07. nädal</v>
      </c>
      <c r="B71" s="875"/>
      <c r="C71" s="876"/>
      <c r="D71" s="876"/>
      <c r="E71" s="876"/>
      <c r="F71" s="876"/>
      <c r="G71" s="876"/>
      <c r="H71" s="877"/>
    </row>
    <row r="72" spans="1:16" ht="50.1" customHeight="1" x14ac:dyDescent="0.3">
      <c r="A72" s="266" t="s">
        <v>86</v>
      </c>
      <c r="B72" s="278">
        <f>B9+4</f>
        <v>46066</v>
      </c>
      <c r="C72" s="266" t="s">
        <v>4</v>
      </c>
      <c r="D72" s="267" t="s">
        <v>5</v>
      </c>
      <c r="E72" s="267" t="s">
        <v>6</v>
      </c>
      <c r="F72" s="267" t="s">
        <v>7</v>
      </c>
      <c r="G72" s="267" t="s">
        <v>8</v>
      </c>
      <c r="H72" s="267" t="s">
        <v>9</v>
      </c>
    </row>
    <row r="73" spans="1:16" ht="33" x14ac:dyDescent="0.3">
      <c r="A73" s="264"/>
      <c r="B73" s="34" t="s">
        <v>87</v>
      </c>
      <c r="C73" s="269" t="s">
        <v>88</v>
      </c>
      <c r="D73" s="33">
        <v>70</v>
      </c>
      <c r="E73" s="40">
        <v>47</v>
      </c>
      <c r="F73" s="40">
        <v>2.87</v>
      </c>
      <c r="G73" s="40">
        <v>2.68</v>
      </c>
      <c r="H73" s="40">
        <v>2.35</v>
      </c>
      <c r="J73" s="53"/>
      <c r="K73" s="84"/>
      <c r="L73" s="85"/>
      <c r="M73" s="68"/>
      <c r="N73" s="68"/>
      <c r="O73" s="68"/>
      <c r="P73" s="68"/>
    </row>
    <row r="74" spans="1:16" ht="19.5" x14ac:dyDescent="0.35">
      <c r="A74" s="270"/>
      <c r="B74" s="272" t="s">
        <v>89</v>
      </c>
      <c r="C74" s="271" t="s">
        <v>90</v>
      </c>
      <c r="D74" s="285">
        <v>70</v>
      </c>
      <c r="E74" s="282">
        <v>65.916666666666671</v>
      </c>
      <c r="F74" s="282">
        <v>2.7650000000000001</v>
      </c>
      <c r="G74" s="282">
        <v>4.4858333333333338</v>
      </c>
      <c r="H74" s="282">
        <v>3.5291666666666668</v>
      </c>
      <c r="J74" s="86"/>
      <c r="K74" s="52"/>
      <c r="L74" s="11"/>
      <c r="M74" s="18"/>
      <c r="N74" s="18"/>
      <c r="O74" s="18"/>
      <c r="P74" s="18"/>
    </row>
    <row r="75" spans="1:16" ht="33" x14ac:dyDescent="0.3">
      <c r="A75" s="270" t="s">
        <v>14</v>
      </c>
      <c r="B75" s="34" t="s">
        <v>91</v>
      </c>
      <c r="C75" s="279" t="s">
        <v>92</v>
      </c>
      <c r="D75" s="33">
        <v>50</v>
      </c>
      <c r="E75" s="40">
        <v>33.75</v>
      </c>
      <c r="F75" s="40">
        <v>2.5249999999999999</v>
      </c>
      <c r="G75" s="40">
        <v>1.95</v>
      </c>
      <c r="H75" s="40">
        <v>1.4750000000000001</v>
      </c>
    </row>
    <row r="76" spans="1:16" ht="19.5" x14ac:dyDescent="0.3">
      <c r="A76" s="307"/>
      <c r="B76" s="272" t="s">
        <v>93</v>
      </c>
      <c r="C76" s="271"/>
      <c r="D76" s="285">
        <v>50</v>
      </c>
      <c r="E76" s="285">
        <v>15.4</v>
      </c>
      <c r="F76" s="285">
        <v>2.0249999999999999</v>
      </c>
      <c r="G76" s="285">
        <v>5.5E-2</v>
      </c>
      <c r="H76" s="285">
        <v>0.93500000000000005</v>
      </c>
      <c r="I76" s="132"/>
    </row>
    <row r="77" spans="1:16" ht="19.5" x14ac:dyDescent="0.3">
      <c r="A77" s="872" t="e" vm="2">
        <v>#VALUE!</v>
      </c>
      <c r="B77" s="281" t="s">
        <v>19</v>
      </c>
      <c r="C77" s="271" t="s">
        <v>94</v>
      </c>
      <c r="D77" s="282">
        <v>80</v>
      </c>
      <c r="E77" s="282">
        <v>137</v>
      </c>
      <c r="F77" s="282">
        <v>26.2</v>
      </c>
      <c r="G77" s="282">
        <v>1.08</v>
      </c>
      <c r="H77" s="282">
        <v>4.54</v>
      </c>
    </row>
    <row r="78" spans="1:16" ht="19.5" x14ac:dyDescent="0.3">
      <c r="A78" s="873"/>
      <c r="B78" s="272" t="s">
        <v>95</v>
      </c>
      <c r="C78" s="269" t="s">
        <v>96</v>
      </c>
      <c r="D78" s="285">
        <v>80</v>
      </c>
      <c r="E78" s="285">
        <v>70.400000000000006</v>
      </c>
      <c r="F78" s="285">
        <v>13.5</v>
      </c>
      <c r="G78" s="285">
        <v>0.498</v>
      </c>
      <c r="H78" s="285">
        <v>2.42</v>
      </c>
    </row>
    <row r="79" spans="1:16" ht="33" x14ac:dyDescent="0.3">
      <c r="A79" s="873"/>
      <c r="B79" s="272" t="s">
        <v>97</v>
      </c>
      <c r="C79" s="271" t="s">
        <v>98</v>
      </c>
      <c r="D79" s="285">
        <v>100</v>
      </c>
      <c r="E79" s="282">
        <v>63.4</v>
      </c>
      <c r="F79" s="282">
        <v>2.96</v>
      </c>
      <c r="G79" s="282">
        <v>4.22</v>
      </c>
      <c r="H79" s="282">
        <v>2.21</v>
      </c>
    </row>
    <row r="80" spans="1:16" ht="18" customHeight="1" x14ac:dyDescent="0.3">
      <c r="A80" s="873"/>
      <c r="B80" s="308" t="s">
        <v>99</v>
      </c>
      <c r="C80" s="309" t="s">
        <v>100</v>
      </c>
      <c r="D80" s="310" t="s">
        <v>101</v>
      </c>
      <c r="E80" s="310" t="s">
        <v>102</v>
      </c>
      <c r="F80" s="310" t="s">
        <v>103</v>
      </c>
      <c r="G80" s="310" t="s">
        <v>104</v>
      </c>
      <c r="H80" s="310" t="s">
        <v>105</v>
      </c>
    </row>
    <row r="81" spans="1:12" ht="18.95" customHeight="1" x14ac:dyDescent="0.3">
      <c r="A81" s="873"/>
      <c r="B81" s="90" t="s">
        <v>106</v>
      </c>
      <c r="C81" s="271" t="s">
        <v>107</v>
      </c>
      <c r="D81" s="91">
        <v>100</v>
      </c>
      <c r="E81" s="92">
        <v>78.599999999999994</v>
      </c>
      <c r="F81" s="92">
        <v>8.9600000000000009</v>
      </c>
      <c r="G81" s="92">
        <v>2.02</v>
      </c>
      <c r="H81" s="92">
        <v>3.27</v>
      </c>
    </row>
    <row r="82" spans="1:12" ht="18.95" customHeight="1" x14ac:dyDescent="0.3">
      <c r="A82" s="873"/>
      <c r="B82" s="93" t="s">
        <v>28</v>
      </c>
      <c r="C82" s="274" t="s">
        <v>29</v>
      </c>
      <c r="D82" s="44">
        <v>5</v>
      </c>
      <c r="E82" s="44">
        <v>32.189399999999999</v>
      </c>
      <c r="F82" s="44">
        <v>9.7050000000000011E-2</v>
      </c>
      <c r="G82" s="44">
        <v>3.5305500000000003</v>
      </c>
      <c r="H82" s="44">
        <v>1.3550000000000001E-2</v>
      </c>
    </row>
    <row r="83" spans="1:12" ht="18.95" customHeight="1" x14ac:dyDescent="0.3">
      <c r="A83" s="874"/>
      <c r="B83" s="272" t="s">
        <v>30</v>
      </c>
      <c r="C83" s="275" t="s">
        <v>31</v>
      </c>
      <c r="D83" s="285">
        <v>10</v>
      </c>
      <c r="E83" s="285">
        <v>60.876700000000007</v>
      </c>
      <c r="F83" s="285">
        <v>1.2800000000000002</v>
      </c>
      <c r="G83" s="285">
        <v>5.1567000000000007</v>
      </c>
      <c r="H83" s="285">
        <v>2.8233000000000001</v>
      </c>
      <c r="I83" s="9"/>
      <c r="J83" s="9"/>
      <c r="K83" s="9"/>
      <c r="L83" s="9"/>
    </row>
    <row r="84" spans="1:12" ht="18.95" customHeight="1" x14ac:dyDescent="0.3">
      <c r="A84" s="270" t="s">
        <v>32</v>
      </c>
      <c r="B84" s="34" t="s">
        <v>33</v>
      </c>
      <c r="C84" s="275"/>
      <c r="D84" s="33">
        <v>50</v>
      </c>
      <c r="E84" s="33"/>
      <c r="F84" s="33"/>
      <c r="G84" s="33"/>
      <c r="H84" s="33"/>
    </row>
    <row r="85" spans="1:12" ht="19.5" x14ac:dyDescent="0.3">
      <c r="A85" s="311"/>
      <c r="B85" s="34" t="s">
        <v>34</v>
      </c>
      <c r="C85" s="271"/>
      <c r="D85" s="35">
        <v>30</v>
      </c>
      <c r="E85" s="33">
        <v>72.674999999999997</v>
      </c>
      <c r="F85" s="33">
        <v>13.574999999999999</v>
      </c>
      <c r="G85" s="33">
        <v>0.46499999999999991</v>
      </c>
      <c r="H85" s="33">
        <v>2.6099999999999994</v>
      </c>
    </row>
    <row r="86" spans="1:12" ht="39" x14ac:dyDescent="0.3">
      <c r="A86" s="311"/>
      <c r="B86" s="94" t="s">
        <v>108</v>
      </c>
      <c r="C86" s="271" t="s">
        <v>109</v>
      </c>
      <c r="D86" s="35">
        <v>40</v>
      </c>
      <c r="E86" s="33">
        <v>120</v>
      </c>
      <c r="F86" s="33">
        <v>12.2</v>
      </c>
      <c r="G86" s="33">
        <v>6.54</v>
      </c>
      <c r="H86" s="33">
        <v>2.5299999999999998</v>
      </c>
    </row>
    <row r="87" spans="1:12" ht="18.95" customHeight="1" x14ac:dyDescent="0.35">
      <c r="A87" s="273"/>
      <c r="B87" s="250" t="s">
        <v>35</v>
      </c>
      <c r="C87" s="274"/>
      <c r="D87" s="251">
        <v>100</v>
      </c>
      <c r="E87" s="251">
        <v>48.076000000000001</v>
      </c>
      <c r="F87" s="251">
        <v>13.48</v>
      </c>
      <c r="G87" s="251">
        <v>0</v>
      </c>
      <c r="H87" s="251">
        <v>0</v>
      </c>
    </row>
    <row r="88" spans="1:12" ht="18.95" customHeight="1" x14ac:dyDescent="0.3">
      <c r="A88" s="303"/>
      <c r="B88" s="6"/>
      <c r="C88" s="6" t="s">
        <v>36</v>
      </c>
      <c r="D88" s="245"/>
      <c r="E88" s="230">
        <f>SUM(E73:E87)</f>
        <v>845.28376666666668</v>
      </c>
      <c r="F88" s="230">
        <f>SUM(F73:F87)</f>
        <v>102.43705000000001</v>
      </c>
      <c r="G88" s="230">
        <f>SUM(G73:G87)</f>
        <v>32.681083333333333</v>
      </c>
      <c r="H88" s="230">
        <f>SUM(H73:H87)</f>
        <v>28.706016666666663</v>
      </c>
    </row>
    <row r="89" spans="1:12" ht="18.95" customHeight="1" x14ac:dyDescent="0.3">
      <c r="A89" s="865" t="s">
        <v>110</v>
      </c>
      <c r="B89" s="866"/>
      <c r="C89" s="866"/>
      <c r="D89" s="867"/>
      <c r="E89" s="312">
        <f>AVERAGE(E24,E35,E53,E70,E88)</f>
        <v>758.35375999999997</v>
      </c>
      <c r="F89" s="5">
        <f>AVERAGE(F24,F35,F53,F70,F88)</f>
        <v>100.15606333333332</v>
      </c>
      <c r="G89" s="5">
        <f>AVERAGE(G24,G35,G53,G70,G88)</f>
        <v>24.830023333333337</v>
      </c>
      <c r="H89" s="5">
        <f>AVERAGE(H24,H35,H53,H70,H88)</f>
        <v>29.470556666666663</v>
      </c>
    </row>
    <row r="90" spans="1:12" ht="18.95" customHeight="1" x14ac:dyDescent="0.3">
      <c r="A90" s="145"/>
      <c r="B90" s="3"/>
      <c r="C90" s="868" t="s">
        <v>111</v>
      </c>
      <c r="D90" s="869"/>
      <c r="E90" s="313"/>
      <c r="F90" s="231">
        <f>(F89*4)/E89*100</f>
        <v>52.828148875181071</v>
      </c>
      <c r="G90" s="231">
        <f>(G89*9)/E89*100</f>
        <v>29.467805368301995</v>
      </c>
      <c r="H90" s="231">
        <f>(H89*4)/E89*100</f>
        <v>15.544490300498632</v>
      </c>
    </row>
    <row r="91" spans="1:12" ht="18.95" customHeight="1" x14ac:dyDescent="0.3">
      <c r="A91" s="146"/>
      <c r="B91" s="2"/>
      <c r="C91" s="870" t="s">
        <v>112</v>
      </c>
      <c r="D91" s="871"/>
      <c r="E91" s="313" t="s">
        <v>113</v>
      </c>
      <c r="F91" s="231" t="s">
        <v>114</v>
      </c>
      <c r="G91" s="231" t="s">
        <v>115</v>
      </c>
      <c r="H91" s="231" t="s">
        <v>116</v>
      </c>
    </row>
    <row r="92" spans="1:12" ht="18.95" customHeight="1" x14ac:dyDescent="0.3">
      <c r="A92" s="861" t="s">
        <v>117</v>
      </c>
      <c r="B92" s="861"/>
      <c r="C92" s="861"/>
      <c r="D92" s="861"/>
      <c r="E92" s="862"/>
      <c r="F92" s="862"/>
      <c r="G92" s="862"/>
      <c r="H92" s="862"/>
    </row>
    <row r="93" spans="1:12" ht="18.95" customHeight="1" x14ac:dyDescent="0.3">
      <c r="A93" s="852" t="s">
        <v>118</v>
      </c>
      <c r="B93" s="853"/>
      <c r="C93" s="853"/>
      <c r="D93" s="853"/>
      <c r="E93" s="853"/>
      <c r="F93" s="853"/>
      <c r="G93" s="853"/>
      <c r="H93" s="854"/>
    </row>
    <row r="94" spans="1:12" ht="18.95" customHeight="1" x14ac:dyDescent="0.3">
      <c r="A94" s="855" t="s">
        <v>119</v>
      </c>
      <c r="B94" s="856"/>
      <c r="C94" s="856"/>
      <c r="D94" s="856"/>
      <c r="E94" s="856"/>
      <c r="F94" s="856"/>
      <c r="G94" s="856"/>
      <c r="H94" s="857"/>
    </row>
    <row r="95" spans="1:12" ht="18.95" customHeight="1" x14ac:dyDescent="0.3">
      <c r="A95" s="858" t="s">
        <v>120</v>
      </c>
      <c r="B95" s="859"/>
      <c r="C95" s="859"/>
      <c r="D95" s="859"/>
      <c r="E95" s="859"/>
      <c r="F95" s="859"/>
      <c r="G95" s="859"/>
      <c r="H95" s="860"/>
    </row>
    <row r="96" spans="1:12" ht="18.95" customHeight="1" x14ac:dyDescent="0.3">
      <c r="A96" s="858" t="s">
        <v>121</v>
      </c>
      <c r="B96" s="859"/>
      <c r="C96" s="859"/>
      <c r="D96" s="859"/>
      <c r="E96" s="859"/>
      <c r="F96" s="859"/>
      <c r="G96" s="859"/>
      <c r="H96" s="860"/>
    </row>
    <row r="97" spans="1:8" ht="18.95" customHeight="1" x14ac:dyDescent="0.3">
      <c r="A97" s="858" t="s">
        <v>122</v>
      </c>
      <c r="B97" s="859"/>
      <c r="C97" s="859"/>
      <c r="D97" s="859"/>
      <c r="E97" s="859"/>
      <c r="F97" s="859"/>
      <c r="G97" s="859"/>
      <c r="H97" s="860"/>
    </row>
    <row r="98" spans="1:8" ht="18.95" customHeight="1" x14ac:dyDescent="0.3">
      <c r="A98" s="849" t="s">
        <v>123</v>
      </c>
      <c r="B98" s="849"/>
      <c r="C98" s="849"/>
      <c r="D98" s="849"/>
      <c r="E98" s="849"/>
      <c r="F98" s="849"/>
      <c r="G98" s="849"/>
      <c r="H98" s="849"/>
    </row>
    <row r="99" spans="1:8" ht="18.95" customHeight="1" x14ac:dyDescent="0.3">
      <c r="A99" s="314" t="s">
        <v>124</v>
      </c>
      <c r="B99" s="76" t="s">
        <v>125</v>
      </c>
      <c r="C99" s="76"/>
      <c r="D99" s="76"/>
      <c r="E99" s="77"/>
      <c r="F99" s="77"/>
      <c r="G99" s="77"/>
      <c r="H99" s="265"/>
    </row>
    <row r="100" spans="1:8" ht="18.95" customHeight="1" x14ac:dyDescent="0.3">
      <c r="A100" s="147" t="s">
        <v>126</v>
      </c>
      <c r="B100" s="78" t="s">
        <v>127</v>
      </c>
      <c r="C100" s="78"/>
      <c r="D100" s="78"/>
      <c r="E100" s="79"/>
      <c r="F100" s="79"/>
      <c r="G100" s="79"/>
      <c r="H100" s="80"/>
    </row>
    <row r="101" spans="1:8" ht="18.95" customHeight="1" x14ac:dyDescent="0.3">
      <c r="A101" s="148" t="s">
        <v>128</v>
      </c>
      <c r="B101" s="81" t="s">
        <v>129</v>
      </c>
      <c r="C101" s="81"/>
      <c r="D101" s="81"/>
      <c r="E101" s="82"/>
      <c r="F101" s="82"/>
      <c r="G101" s="82"/>
      <c r="H101" s="149"/>
    </row>
    <row r="102" spans="1:8" ht="18.95" customHeight="1" x14ac:dyDescent="0.3">
      <c r="A102" s="850" t="s">
        <v>130</v>
      </c>
      <c r="B102" s="850"/>
      <c r="C102" s="850"/>
      <c r="D102" s="850"/>
      <c r="E102" s="850"/>
      <c r="F102" s="850"/>
      <c r="G102" s="850"/>
      <c r="H102" s="850"/>
    </row>
    <row r="103" spans="1:8" ht="18.95" customHeight="1" x14ac:dyDescent="0.3">
      <c r="A103" s="851" t="s">
        <v>131</v>
      </c>
      <c r="B103" s="851"/>
      <c r="C103" s="851"/>
      <c r="D103" s="851"/>
      <c r="E103" s="851"/>
      <c r="F103" s="851"/>
      <c r="G103" s="851"/>
      <c r="H103" s="851"/>
    </row>
  </sheetData>
  <mergeCells count="20">
    <mergeCell ref="A92:H92"/>
    <mergeCell ref="A1:B5"/>
    <mergeCell ref="A7:B7"/>
    <mergeCell ref="A89:D89"/>
    <mergeCell ref="C90:D90"/>
    <mergeCell ref="C91:D91"/>
    <mergeCell ref="A6:B6"/>
    <mergeCell ref="A77:A83"/>
    <mergeCell ref="B25:H25"/>
    <mergeCell ref="B36:H36"/>
    <mergeCell ref="B54:H54"/>
    <mergeCell ref="B71:H71"/>
    <mergeCell ref="A98:H98"/>
    <mergeCell ref="A102:H102"/>
    <mergeCell ref="A103:H103"/>
    <mergeCell ref="A93:H93"/>
    <mergeCell ref="A94:H94"/>
    <mergeCell ref="A95:H95"/>
    <mergeCell ref="A96:H96"/>
    <mergeCell ref="A97:H97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D169-A41E-4E6E-BE60-EFE73AB3590B}">
  <sheetPr>
    <tabColor theme="9" tint="0.79998168889431442"/>
    <pageSetUpPr fitToPage="1"/>
  </sheetPr>
  <dimension ref="A1:W100"/>
  <sheetViews>
    <sheetView topLeftCell="A8" zoomScale="80" zoomScaleNormal="80" workbookViewId="0">
      <selection activeCell="A71" sqref="A71:B84"/>
    </sheetView>
  </sheetViews>
  <sheetFormatPr defaultColWidth="9.25" defaultRowHeight="16.5" x14ac:dyDescent="0.3"/>
  <cols>
    <col min="1" max="1" width="25.625" style="1" customWidth="1"/>
    <col min="2" max="2" width="64.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5">
      <c r="A1" s="886" t="e" vm="1">
        <v>#VALUE!</v>
      </c>
      <c r="B1" s="886"/>
      <c r="C1" s="49"/>
      <c r="D1" s="46"/>
      <c r="E1" s="46"/>
      <c r="F1" s="46"/>
      <c r="G1" s="46"/>
      <c r="H1" s="46"/>
    </row>
    <row r="2" spans="1:8" ht="18.95" customHeight="1" x14ac:dyDescent="0.35">
      <c r="A2" s="886"/>
      <c r="B2" s="886"/>
      <c r="C2" s="49"/>
      <c r="D2" s="46"/>
      <c r="E2" s="46"/>
      <c r="F2" s="46"/>
      <c r="G2" s="46"/>
      <c r="H2" s="46"/>
    </row>
    <row r="3" spans="1:8" ht="18.95" customHeight="1" x14ac:dyDescent="0.35">
      <c r="A3" s="886"/>
      <c r="B3" s="886"/>
      <c r="C3" s="49"/>
      <c r="D3" s="46"/>
      <c r="E3" s="46"/>
      <c r="F3" s="46"/>
      <c r="G3" s="46"/>
      <c r="H3" s="46"/>
    </row>
    <row r="4" spans="1:8" ht="18.95" customHeight="1" x14ac:dyDescent="0.35">
      <c r="A4" s="886"/>
      <c r="B4" s="886"/>
      <c r="C4" s="49"/>
      <c r="D4" s="46"/>
      <c r="E4" s="46"/>
      <c r="F4" s="46"/>
      <c r="G4" s="46"/>
      <c r="H4" s="46"/>
    </row>
    <row r="5" spans="1:8" ht="18.95" customHeight="1" x14ac:dyDescent="0.35">
      <c r="A5" s="886"/>
      <c r="B5" s="886"/>
      <c r="C5" s="49"/>
      <c r="D5" s="46"/>
      <c r="E5" s="46"/>
      <c r="F5" s="46"/>
      <c r="G5" s="46"/>
      <c r="H5" s="46"/>
    </row>
    <row r="6" spans="1:8" ht="32.25" customHeight="1" x14ac:dyDescent="0.35">
      <c r="A6" s="842" t="s">
        <v>0</v>
      </c>
      <c r="B6" s="842"/>
      <c r="C6" s="49"/>
      <c r="D6" s="46"/>
      <c r="E6" s="46"/>
      <c r="F6" s="46"/>
      <c r="G6" s="46"/>
      <c r="H6" s="46"/>
    </row>
    <row r="7" spans="1:8" ht="32.25" x14ac:dyDescent="0.55000000000000004">
      <c r="A7" s="864" t="s">
        <v>1</v>
      </c>
      <c r="B7" s="864"/>
      <c r="C7" s="48"/>
      <c r="D7" s="46"/>
      <c r="E7" s="46"/>
      <c r="F7" s="46"/>
      <c r="G7" s="46"/>
      <c r="H7" s="46"/>
    </row>
    <row r="8" spans="1:8" ht="27.75" x14ac:dyDescent="0.5">
      <c r="A8" s="205" t="s">
        <v>132</v>
      </c>
      <c r="B8" s="204"/>
      <c r="C8" s="48"/>
      <c r="D8" s="47"/>
      <c r="E8" s="47"/>
      <c r="F8" s="46"/>
      <c r="G8" s="46"/>
      <c r="H8" s="46"/>
    </row>
    <row r="9" spans="1:8" s="13" customFormat="1" ht="50.1" customHeight="1" x14ac:dyDescent="0.5">
      <c r="A9" s="232" t="s">
        <v>3</v>
      </c>
      <c r="B9" s="240">
        <v>46069</v>
      </c>
      <c r="C9" s="232" t="s">
        <v>4</v>
      </c>
      <c r="D9" s="233" t="s">
        <v>5</v>
      </c>
      <c r="E9" s="233" t="s">
        <v>6</v>
      </c>
      <c r="F9" s="233" t="s">
        <v>7</v>
      </c>
      <c r="G9" s="233" t="s">
        <v>8</v>
      </c>
      <c r="H9" s="233" t="s">
        <v>9</v>
      </c>
    </row>
    <row r="10" spans="1:8" ht="33" x14ac:dyDescent="0.3">
      <c r="A10" s="315"/>
      <c r="B10" s="64" t="s">
        <v>133</v>
      </c>
      <c r="C10" s="234" t="s">
        <v>134</v>
      </c>
      <c r="D10" s="65">
        <v>70</v>
      </c>
      <c r="E10" s="66">
        <v>66.400000000000006</v>
      </c>
      <c r="F10" s="66">
        <v>4.1500000000000004</v>
      </c>
      <c r="G10" s="66">
        <v>3.74</v>
      </c>
      <c r="H10" s="66">
        <v>3.54</v>
      </c>
    </row>
    <row r="11" spans="1:8" ht="49.5" x14ac:dyDescent="0.3">
      <c r="A11" s="235"/>
      <c r="B11" s="316" t="s">
        <v>135</v>
      </c>
      <c r="C11" s="236" t="s">
        <v>136</v>
      </c>
      <c r="D11" s="317">
        <v>70</v>
      </c>
      <c r="E11" s="318">
        <v>4.03</v>
      </c>
      <c r="F11" s="318">
        <v>3.05</v>
      </c>
      <c r="G11" s="318">
        <v>1.1499999999999999</v>
      </c>
      <c r="H11" s="318">
        <v>3.83</v>
      </c>
    </row>
    <row r="12" spans="1:8" ht="33" x14ac:dyDescent="0.3">
      <c r="A12" s="237" t="s">
        <v>14</v>
      </c>
      <c r="B12" s="316" t="s">
        <v>137</v>
      </c>
      <c r="C12" s="236" t="s">
        <v>138</v>
      </c>
      <c r="D12" s="317">
        <v>50</v>
      </c>
      <c r="E12" s="318">
        <v>38.9</v>
      </c>
      <c r="F12" s="318">
        <v>4.3899999999999997</v>
      </c>
      <c r="G12" s="318">
        <v>1.61</v>
      </c>
      <c r="H12" s="318">
        <v>1.23</v>
      </c>
    </row>
    <row r="13" spans="1:8" ht="19.5" x14ac:dyDescent="0.3">
      <c r="A13" s="237"/>
      <c r="B13" s="316" t="s">
        <v>139</v>
      </c>
      <c r="C13" s="236"/>
      <c r="D13" s="131">
        <v>50</v>
      </c>
      <c r="E13" s="131">
        <v>17.2</v>
      </c>
      <c r="F13" s="131">
        <v>3.07</v>
      </c>
      <c r="G13" s="131">
        <v>0.10300000000000001</v>
      </c>
      <c r="H13" s="131">
        <v>1.0300000000000002</v>
      </c>
    </row>
    <row r="14" spans="1:8" ht="18.95" customHeight="1" x14ac:dyDescent="0.35">
      <c r="A14" s="238"/>
      <c r="B14" s="319" t="s">
        <v>140</v>
      </c>
      <c r="C14" s="239" t="s">
        <v>141</v>
      </c>
      <c r="D14" s="291">
        <v>80</v>
      </c>
      <c r="E14" s="291">
        <v>107.2</v>
      </c>
      <c r="F14" s="291">
        <v>21.76</v>
      </c>
      <c r="G14" s="291">
        <v>8.0000000000000004E-4</v>
      </c>
      <c r="H14" s="291">
        <v>3.3039999999999998</v>
      </c>
    </row>
    <row r="15" spans="1:8" ht="18.95" customHeight="1" x14ac:dyDescent="0.35">
      <c r="A15" s="238"/>
      <c r="B15" s="150" t="s">
        <v>95</v>
      </c>
      <c r="C15" s="239" t="s">
        <v>142</v>
      </c>
      <c r="D15" s="151">
        <v>80</v>
      </c>
      <c r="E15" s="151">
        <v>70.400000000000006</v>
      </c>
      <c r="F15" s="151">
        <v>13.5</v>
      </c>
      <c r="G15" s="151">
        <v>0.498</v>
      </c>
      <c r="H15" s="151">
        <v>2.42</v>
      </c>
    </row>
    <row r="16" spans="1:8" ht="19.5" x14ac:dyDescent="0.35">
      <c r="A16" s="238"/>
      <c r="B16" s="320" t="s">
        <v>143</v>
      </c>
      <c r="C16" s="229" t="s">
        <v>144</v>
      </c>
      <c r="D16" s="321">
        <v>100</v>
      </c>
      <c r="E16" s="321">
        <v>39</v>
      </c>
      <c r="F16" s="321">
        <v>9.4380000000000006</v>
      </c>
      <c r="G16" s="321">
        <v>0.20499999999999999</v>
      </c>
      <c r="H16" s="321">
        <v>1.02</v>
      </c>
    </row>
    <row r="17" spans="1:23" ht="18.95" customHeight="1" x14ac:dyDescent="0.35">
      <c r="A17" s="238"/>
      <c r="B17" s="320" t="s">
        <v>145</v>
      </c>
      <c r="C17" s="293" t="s">
        <v>146</v>
      </c>
      <c r="D17" s="151">
        <v>100</v>
      </c>
      <c r="E17" s="151">
        <v>22.3</v>
      </c>
      <c r="F17" s="151">
        <v>3.95</v>
      </c>
      <c r="G17" s="151">
        <v>0.10000000000000002</v>
      </c>
      <c r="H17" s="151">
        <v>0.75000000000000011</v>
      </c>
    </row>
    <row r="18" spans="1:23" ht="18.95" customHeight="1" x14ac:dyDescent="0.35">
      <c r="A18" s="238"/>
      <c r="B18" s="322" t="s">
        <v>147</v>
      </c>
      <c r="C18" s="293"/>
      <c r="D18" s="151">
        <v>100</v>
      </c>
      <c r="E18" s="151">
        <v>54.502666666666663</v>
      </c>
      <c r="F18" s="151">
        <v>12.290000000000001</v>
      </c>
      <c r="G18" s="151">
        <v>0.56666666666666676</v>
      </c>
      <c r="H18" s="151">
        <v>1.9333333333333336</v>
      </c>
    </row>
    <row r="19" spans="1:23" ht="18.95" customHeight="1" x14ac:dyDescent="0.35">
      <c r="A19" s="238"/>
      <c r="B19" s="323" t="s">
        <v>28</v>
      </c>
      <c r="C19" s="229" t="s">
        <v>29</v>
      </c>
      <c r="D19" s="324">
        <v>5</v>
      </c>
      <c r="E19" s="324">
        <v>35.25</v>
      </c>
      <c r="F19" s="324">
        <v>0.03</v>
      </c>
      <c r="G19" s="324">
        <v>3.9</v>
      </c>
      <c r="H19" s="324">
        <v>0.01</v>
      </c>
    </row>
    <row r="20" spans="1:23" ht="18.95" customHeight="1" x14ac:dyDescent="0.35">
      <c r="A20" s="235"/>
      <c r="B20" s="8" t="s">
        <v>30</v>
      </c>
      <c r="C20" s="325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35" t="s">
        <v>32</v>
      </c>
      <c r="B21" s="326" t="s">
        <v>148</v>
      </c>
      <c r="C21" s="236"/>
      <c r="D21" s="327">
        <v>50</v>
      </c>
      <c r="E21" s="324"/>
      <c r="F21" s="324"/>
      <c r="G21" s="324"/>
      <c r="H21" s="324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11"/>
      <c r="B22" s="319" t="s">
        <v>34</v>
      </c>
      <c r="C22" s="229"/>
      <c r="D22" s="324">
        <v>30</v>
      </c>
      <c r="E22" s="324">
        <v>72.674999999999997</v>
      </c>
      <c r="F22" s="324">
        <v>13.574999999999999</v>
      </c>
      <c r="G22" s="324">
        <v>0.46499999999999991</v>
      </c>
      <c r="H22" s="324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11"/>
      <c r="B23" s="323" t="s">
        <v>149</v>
      </c>
      <c r="C23" s="292"/>
      <c r="D23" s="324">
        <v>100</v>
      </c>
      <c r="E23" s="321">
        <v>39.975999999999999</v>
      </c>
      <c r="F23" s="321">
        <v>11.94</v>
      </c>
      <c r="G23" s="321">
        <v>0</v>
      </c>
      <c r="H23" s="321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03"/>
      <c r="B24" s="6"/>
      <c r="C24" s="6" t="s">
        <v>36</v>
      </c>
      <c r="D24" s="328"/>
      <c r="E24" s="329">
        <f>SUM(E10:E23)</f>
        <v>628.71036666666657</v>
      </c>
      <c r="F24" s="329">
        <f>SUM(F10:F23)</f>
        <v>102.42300000000002</v>
      </c>
      <c r="G24" s="329">
        <f>SUM(G10:G23)</f>
        <v>17.495166666666666</v>
      </c>
      <c r="H24" s="329">
        <f>SUM(H10:H23)</f>
        <v>24.800633333333334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330" t="str">
        <f>A8</f>
        <v>08. nädal</v>
      </c>
      <c r="B25" s="199"/>
      <c r="C25" s="6"/>
      <c r="D25" s="328"/>
      <c r="E25" s="329"/>
      <c r="F25" s="329"/>
      <c r="G25" s="329"/>
      <c r="H25" s="329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232" t="s">
        <v>37</v>
      </c>
      <c r="B26" s="331">
        <f>B9+1</f>
        <v>46070</v>
      </c>
      <c r="C26" s="232" t="s">
        <v>4</v>
      </c>
      <c r="D26" s="233" t="s">
        <v>5</v>
      </c>
      <c r="E26" s="233" t="s">
        <v>6</v>
      </c>
      <c r="F26" s="233" t="s">
        <v>7</v>
      </c>
      <c r="G26" s="233" t="s">
        <v>8</v>
      </c>
      <c r="H26" s="233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889"/>
      <c r="B27" s="238" t="s">
        <v>150</v>
      </c>
      <c r="C27" s="332" t="s">
        <v>151</v>
      </c>
      <c r="D27" s="333">
        <v>100</v>
      </c>
      <c r="E27" s="333">
        <v>143</v>
      </c>
      <c r="F27" s="333">
        <v>12.6</v>
      </c>
      <c r="G27" s="333">
        <v>5.5</v>
      </c>
      <c r="H27" s="333">
        <v>8.66</v>
      </c>
      <c r="I27" s="9"/>
      <c r="J27" s="53"/>
      <c r="K27" s="71"/>
      <c r="L27" s="50"/>
      <c r="M27" s="50"/>
      <c r="N27" s="50"/>
      <c r="O27" s="50"/>
      <c r="P27" s="50"/>
      <c r="Q27" s="16"/>
      <c r="R27" s="16"/>
      <c r="S27" s="16"/>
      <c r="T27" s="16"/>
      <c r="U27" s="16"/>
      <c r="V27" s="16"/>
      <c r="W27" s="16"/>
    </row>
    <row r="28" spans="1:23" ht="19.5" x14ac:dyDescent="0.3">
      <c r="A28" s="890"/>
      <c r="B28" s="238" t="s">
        <v>152</v>
      </c>
      <c r="C28" s="332" t="s">
        <v>153</v>
      </c>
      <c r="D28" s="334">
        <v>100</v>
      </c>
      <c r="E28" s="333">
        <v>54.7</v>
      </c>
      <c r="F28" s="333">
        <v>6.21</v>
      </c>
      <c r="G28" s="333">
        <v>1.58</v>
      </c>
      <c r="H28" s="333">
        <v>3.23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">
      <c r="A29" s="890"/>
      <c r="B29" s="238" t="s">
        <v>154</v>
      </c>
      <c r="C29" s="332" t="s">
        <v>155</v>
      </c>
      <c r="D29" s="335">
        <v>100</v>
      </c>
      <c r="E29" s="333">
        <v>91.3</v>
      </c>
      <c r="F29" s="333">
        <v>12.7</v>
      </c>
      <c r="G29" s="333">
        <v>1.51</v>
      </c>
      <c r="H29" s="333">
        <v>4.51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9" customFormat="1" ht="18.95" customHeight="1" x14ac:dyDescent="0.3">
      <c r="A30" s="890"/>
      <c r="B30" s="238" t="s">
        <v>156</v>
      </c>
      <c r="C30" s="332" t="s">
        <v>157</v>
      </c>
      <c r="D30" s="335">
        <v>60</v>
      </c>
      <c r="E30" s="333">
        <v>210</v>
      </c>
      <c r="F30" s="333">
        <v>22.8</v>
      </c>
      <c r="G30" s="333">
        <v>10.8</v>
      </c>
      <c r="H30" s="333">
        <v>4.6900000000000004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890"/>
      <c r="B31" s="238" t="s">
        <v>33</v>
      </c>
      <c r="C31" s="236"/>
      <c r="D31" s="336">
        <v>50</v>
      </c>
      <c r="E31" s="337"/>
      <c r="F31" s="337"/>
      <c r="G31" s="337"/>
      <c r="H31" s="337"/>
      <c r="I31" s="21"/>
      <c r="J31" s="20"/>
      <c r="K31" s="20"/>
      <c r="L31" s="20"/>
      <c r="M31" s="20"/>
      <c r="N31" s="20"/>
      <c r="O31" s="20"/>
      <c r="P31" s="22"/>
    </row>
    <row r="32" spans="1:23" s="19" customFormat="1" ht="19.5" x14ac:dyDescent="0.3">
      <c r="A32" s="890"/>
      <c r="B32" s="238" t="s">
        <v>34</v>
      </c>
      <c r="C32" s="229"/>
      <c r="D32" s="337">
        <v>50</v>
      </c>
      <c r="E32" s="337">
        <v>123.1</v>
      </c>
      <c r="F32" s="337">
        <v>26.15</v>
      </c>
      <c r="G32" s="337">
        <v>1</v>
      </c>
      <c r="H32" s="337">
        <v>3.5750000000000002</v>
      </c>
      <c r="I32" s="21"/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891"/>
      <c r="B33" s="238" t="s">
        <v>158</v>
      </c>
      <c r="C33" s="236"/>
      <c r="D33" s="337">
        <v>100</v>
      </c>
      <c r="E33" s="337">
        <v>27.3</v>
      </c>
      <c r="F33" s="337">
        <v>4.24</v>
      </c>
      <c r="G33" s="337">
        <v>0.2</v>
      </c>
      <c r="H33" s="337">
        <v>1.1299999999999999</v>
      </c>
      <c r="I33" s="21"/>
      <c r="J33" s="20"/>
      <c r="K33" s="20"/>
      <c r="L33" s="20"/>
      <c r="M33" s="20"/>
      <c r="N33" s="20"/>
      <c r="O33" s="20"/>
      <c r="P33" s="20"/>
    </row>
    <row r="34" spans="1:22" s="13" customFormat="1" ht="18.95" customHeight="1" x14ac:dyDescent="0.3">
      <c r="A34" s="303"/>
      <c r="B34" s="6"/>
      <c r="C34" s="6" t="s">
        <v>36</v>
      </c>
      <c r="D34" s="338"/>
      <c r="E34" s="339">
        <f>SUM(E27:E33)</f>
        <v>649.4</v>
      </c>
      <c r="F34" s="339">
        <f>SUM(F27:F33)</f>
        <v>84.7</v>
      </c>
      <c r="G34" s="339">
        <f>SUM(G27:G33)</f>
        <v>20.59</v>
      </c>
      <c r="H34" s="339">
        <f>SUM(H27:H33)</f>
        <v>25.794999999999998</v>
      </c>
      <c r="O34" s="17"/>
      <c r="P34" s="17"/>
      <c r="Q34" s="17"/>
      <c r="R34" s="17"/>
      <c r="S34" s="17"/>
      <c r="T34" s="17"/>
      <c r="U34" s="17"/>
      <c r="V34" s="17"/>
    </row>
    <row r="35" spans="1:22" s="13" customFormat="1" ht="27.75" x14ac:dyDescent="0.5">
      <c r="A35" s="330" t="str">
        <f>A8</f>
        <v>08. nädal</v>
      </c>
      <c r="B35" s="892"/>
      <c r="C35" s="893"/>
      <c r="D35" s="893"/>
      <c r="E35" s="893"/>
      <c r="F35" s="893"/>
      <c r="G35" s="893"/>
      <c r="H35" s="894"/>
      <c r="O35" s="17"/>
      <c r="P35" s="17"/>
      <c r="Q35" s="17"/>
      <c r="R35" s="17"/>
      <c r="S35" s="17"/>
      <c r="T35" s="17"/>
      <c r="U35" s="17"/>
      <c r="V35" s="17"/>
    </row>
    <row r="36" spans="1:22" ht="50.1" customHeight="1" x14ac:dyDescent="0.3">
      <c r="A36" s="232" t="s">
        <v>48</v>
      </c>
      <c r="B36" s="331">
        <f>B9+2</f>
        <v>46071</v>
      </c>
      <c r="C36" s="232" t="s">
        <v>4</v>
      </c>
      <c r="D36" s="233" t="s">
        <v>5</v>
      </c>
      <c r="E36" s="233" t="s">
        <v>6</v>
      </c>
      <c r="F36" s="233" t="s">
        <v>7</v>
      </c>
      <c r="G36" s="233" t="s">
        <v>8</v>
      </c>
      <c r="H36" s="233" t="s">
        <v>9</v>
      </c>
      <c r="O36" s="16"/>
      <c r="P36" s="16"/>
      <c r="Q36" s="16"/>
      <c r="R36" s="16"/>
      <c r="S36" s="16"/>
      <c r="T36" s="16"/>
      <c r="U36" s="16"/>
      <c r="V36" s="16"/>
    </row>
    <row r="37" spans="1:22" s="13" customFormat="1" ht="39" x14ac:dyDescent="0.3">
      <c r="A37" s="340"/>
      <c r="B37" s="341" t="s">
        <v>159</v>
      </c>
      <c r="C37" s="236" t="s">
        <v>160</v>
      </c>
      <c r="D37" s="317">
        <v>75</v>
      </c>
      <c r="E37" s="318">
        <v>231</v>
      </c>
      <c r="F37" s="318">
        <v>18.600000000000001</v>
      </c>
      <c r="G37" s="318">
        <v>6.43</v>
      </c>
      <c r="H37" s="318">
        <v>9.65</v>
      </c>
      <c r="J37" s="17"/>
      <c r="K37" s="17"/>
      <c r="L37" s="17"/>
      <c r="M37" s="17"/>
      <c r="N37" s="17"/>
      <c r="O37" s="17"/>
      <c r="P37" s="18"/>
      <c r="Q37" s="18"/>
      <c r="R37" s="18"/>
      <c r="S37" s="18"/>
      <c r="T37" s="17"/>
      <c r="U37" s="17"/>
      <c r="V37" s="17"/>
    </row>
    <row r="38" spans="1:22" s="13" customFormat="1" ht="19.5" x14ac:dyDescent="0.3">
      <c r="A38" s="235"/>
      <c r="B38" s="341" t="s">
        <v>161</v>
      </c>
      <c r="C38" s="342" t="s">
        <v>162</v>
      </c>
      <c r="D38" s="143">
        <v>50</v>
      </c>
      <c r="E38" s="131">
        <v>73.900000000000006</v>
      </c>
      <c r="F38" s="131">
        <v>4.75</v>
      </c>
      <c r="G38" s="131">
        <v>3.65</v>
      </c>
      <c r="H38" s="131">
        <v>5.0999999999999996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33" x14ac:dyDescent="0.3">
      <c r="A39" s="343" t="s">
        <v>14</v>
      </c>
      <c r="B39" s="133" t="s">
        <v>163</v>
      </c>
      <c r="C39" s="236" t="s">
        <v>164</v>
      </c>
      <c r="D39" s="143">
        <v>50</v>
      </c>
      <c r="E39" s="131">
        <v>50.165500000000002</v>
      </c>
      <c r="F39" s="131">
        <v>8.3475000000000001</v>
      </c>
      <c r="G39" s="131">
        <v>1.4325000000000001</v>
      </c>
      <c r="H39" s="131">
        <v>1.855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9.5" x14ac:dyDescent="0.3">
      <c r="A40" s="340"/>
      <c r="B40" s="344" t="s">
        <v>165</v>
      </c>
      <c r="C40" s="236" t="s">
        <v>166</v>
      </c>
      <c r="D40" s="345">
        <v>50</v>
      </c>
      <c r="E40" s="346">
        <v>59.125999999999998</v>
      </c>
      <c r="F40" s="346">
        <v>4.077</v>
      </c>
      <c r="G40" s="346">
        <v>3.9460000000000002</v>
      </c>
      <c r="H40" s="346">
        <v>1.873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340"/>
      <c r="B41" s="133" t="s">
        <v>167</v>
      </c>
      <c r="C41" s="347" t="s">
        <v>168</v>
      </c>
      <c r="D41" s="348">
        <v>50</v>
      </c>
      <c r="E41" s="348">
        <v>35.299999999999997</v>
      </c>
      <c r="F41" s="348">
        <v>5.55</v>
      </c>
      <c r="G41" s="348">
        <v>0.72499999999999998</v>
      </c>
      <c r="H41" s="348">
        <v>0.72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5">
      <c r="A42" s="235"/>
      <c r="B42" s="320" t="s">
        <v>169</v>
      </c>
      <c r="C42" s="236" t="s">
        <v>170</v>
      </c>
      <c r="D42" s="321">
        <v>80</v>
      </c>
      <c r="E42" s="321">
        <v>61.227200000000003</v>
      </c>
      <c r="F42" s="321">
        <v>12.676799999999998</v>
      </c>
      <c r="G42" s="321">
        <v>0.48800000000000004</v>
      </c>
      <c r="H42" s="321">
        <v>1.8903999999999999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s="13" customFormat="1" ht="18.95" customHeight="1" x14ac:dyDescent="0.35">
      <c r="A43" s="235"/>
      <c r="B43" s="288" t="s">
        <v>78</v>
      </c>
      <c r="C43" s="289" t="s">
        <v>79</v>
      </c>
      <c r="D43" s="290">
        <v>80</v>
      </c>
      <c r="E43" s="290">
        <v>142</v>
      </c>
      <c r="F43" s="290">
        <v>27.3</v>
      </c>
      <c r="G43" s="290">
        <v>0.92</v>
      </c>
      <c r="H43" s="290">
        <v>4.72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s="13" customFormat="1" ht="18.95" customHeight="1" x14ac:dyDescent="0.3">
      <c r="A44" s="235"/>
      <c r="B44" s="349" t="s">
        <v>171</v>
      </c>
      <c r="C44" s="325" t="s">
        <v>172</v>
      </c>
      <c r="D44" s="350">
        <v>100</v>
      </c>
      <c r="E44" s="350">
        <v>20.12</v>
      </c>
      <c r="F44" s="350">
        <v>4.76</v>
      </c>
      <c r="G44" s="350">
        <v>0.06</v>
      </c>
      <c r="H44" s="350">
        <v>0.98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235"/>
      <c r="B45" s="351" t="s">
        <v>173</v>
      </c>
      <c r="C45" s="352" t="s">
        <v>174</v>
      </c>
      <c r="D45" s="348">
        <v>100</v>
      </c>
      <c r="E45" s="348">
        <v>59.9</v>
      </c>
      <c r="F45" s="348">
        <v>5.72</v>
      </c>
      <c r="G45" s="348">
        <v>3.15</v>
      </c>
      <c r="H45" s="348">
        <v>0.82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235"/>
      <c r="B46" s="349" t="s">
        <v>175</v>
      </c>
      <c r="C46" s="325"/>
      <c r="D46" s="348">
        <v>100</v>
      </c>
      <c r="E46" s="348">
        <v>44.16</v>
      </c>
      <c r="F46" s="348">
        <v>10.52</v>
      </c>
      <c r="G46" s="348">
        <v>0.42</v>
      </c>
      <c r="H46" s="348">
        <v>1.34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238"/>
      <c r="B47" s="349" t="s">
        <v>28</v>
      </c>
      <c r="C47" s="229" t="s">
        <v>29</v>
      </c>
      <c r="D47" s="350">
        <v>10</v>
      </c>
      <c r="E47" s="350">
        <v>64.378799999999998</v>
      </c>
      <c r="F47" s="350">
        <v>0.19410000000000002</v>
      </c>
      <c r="G47" s="350">
        <v>7.0611000000000006</v>
      </c>
      <c r="H47" s="350">
        <v>2.7100000000000003E-2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238"/>
      <c r="B48" s="34" t="s">
        <v>30</v>
      </c>
      <c r="C48" s="325" t="s">
        <v>31</v>
      </c>
      <c r="D48" s="33">
        <v>10</v>
      </c>
      <c r="E48" s="33">
        <v>60.876700000000007</v>
      </c>
      <c r="F48" s="33">
        <v>1.2800000000000002</v>
      </c>
      <c r="G48" s="33">
        <v>5.1567000000000007</v>
      </c>
      <c r="H48" s="33">
        <v>2.8233000000000001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235" t="s">
        <v>32</v>
      </c>
      <c r="B49" s="349" t="s">
        <v>148</v>
      </c>
      <c r="C49" s="229"/>
      <c r="D49" s="353">
        <v>50</v>
      </c>
      <c r="E49" s="350"/>
      <c r="F49" s="350"/>
      <c r="G49" s="350"/>
      <c r="H49" s="350"/>
    </row>
    <row r="50" spans="1:15" ht="18.95" customHeight="1" x14ac:dyDescent="0.3">
      <c r="A50" s="238"/>
      <c r="B50" s="341" t="s">
        <v>34</v>
      </c>
      <c r="C50" s="229"/>
      <c r="D50" s="350">
        <v>30</v>
      </c>
      <c r="E50" s="350">
        <v>72.674999999999997</v>
      </c>
      <c r="F50" s="350">
        <v>13.574999999999999</v>
      </c>
      <c r="G50" s="350">
        <v>0.46499999999999991</v>
      </c>
      <c r="H50" s="350">
        <v>2.6099999999999994</v>
      </c>
    </row>
    <row r="51" spans="1:15" ht="18.95" customHeight="1" x14ac:dyDescent="0.3">
      <c r="A51" s="238"/>
      <c r="B51" s="226" t="s">
        <v>85</v>
      </c>
      <c r="C51" s="354"/>
      <c r="D51" s="227">
        <v>100</v>
      </c>
      <c r="E51" s="355">
        <v>30.1</v>
      </c>
      <c r="F51" s="355">
        <v>5.9</v>
      </c>
      <c r="G51" s="355">
        <v>0.1</v>
      </c>
      <c r="H51" s="355">
        <v>0.8</v>
      </c>
    </row>
    <row r="52" spans="1:15" s="13" customFormat="1" ht="18.95" customHeight="1" x14ac:dyDescent="0.3">
      <c r="A52" s="303"/>
      <c r="B52" s="6"/>
      <c r="C52" s="6" t="s">
        <v>36</v>
      </c>
      <c r="D52" s="335"/>
      <c r="E52" s="356">
        <f>SUM(E37:E51)</f>
        <v>1004.9291999999998</v>
      </c>
      <c r="F52" s="356">
        <f>SUM(F37:F51)</f>
        <v>123.25040000000001</v>
      </c>
      <c r="G52" s="356">
        <f>SUM(G37:G51)</f>
        <v>34.004300000000008</v>
      </c>
      <c r="H52" s="356">
        <f>SUM(H37:H51)</f>
        <v>35.208799999999997</v>
      </c>
      <c r="J52" s="12"/>
      <c r="K52" s="11"/>
      <c r="L52" s="11"/>
      <c r="M52" s="11"/>
      <c r="N52" s="11"/>
      <c r="O52" s="11"/>
    </row>
    <row r="53" spans="1:15" s="13" customFormat="1" ht="27.75" x14ac:dyDescent="0.5">
      <c r="A53" s="330" t="str">
        <f>A8</f>
        <v>08. nädal</v>
      </c>
      <c r="B53" s="892"/>
      <c r="C53" s="893"/>
      <c r="D53" s="893"/>
      <c r="E53" s="893"/>
      <c r="F53" s="893"/>
      <c r="G53" s="893"/>
      <c r="H53" s="894"/>
      <c r="J53" s="12"/>
      <c r="K53" s="11"/>
      <c r="L53" s="11"/>
      <c r="M53" s="11"/>
      <c r="N53" s="11"/>
      <c r="O53" s="11"/>
    </row>
    <row r="54" spans="1:15" ht="50.1" customHeight="1" x14ac:dyDescent="0.3">
      <c r="A54" s="232" t="s">
        <v>70</v>
      </c>
      <c r="B54" s="331">
        <f>B9+3</f>
        <v>46072</v>
      </c>
      <c r="C54" s="232" t="s">
        <v>4</v>
      </c>
      <c r="D54" s="233" t="s">
        <v>5</v>
      </c>
      <c r="E54" s="233" t="s">
        <v>6</v>
      </c>
      <c r="F54" s="233" t="s">
        <v>7</v>
      </c>
      <c r="G54" s="233" t="s">
        <v>8</v>
      </c>
      <c r="H54" s="233" t="s">
        <v>9</v>
      </c>
    </row>
    <row r="55" spans="1:15" ht="30.95" customHeight="1" x14ac:dyDescent="0.3">
      <c r="A55" s="340"/>
      <c r="B55" s="341" t="s">
        <v>176</v>
      </c>
      <c r="C55" s="234" t="s">
        <v>177</v>
      </c>
      <c r="D55" s="45">
        <v>70</v>
      </c>
      <c r="E55" s="44">
        <v>60.7</v>
      </c>
      <c r="F55" s="44">
        <v>3.28</v>
      </c>
      <c r="G55" s="44">
        <v>3.76</v>
      </c>
      <c r="H55" s="44">
        <v>2.63</v>
      </c>
    </row>
    <row r="56" spans="1:15" ht="30.95" customHeight="1" x14ac:dyDescent="0.3">
      <c r="A56" s="235"/>
      <c r="B56" s="341" t="s">
        <v>178</v>
      </c>
      <c r="C56" s="234" t="s">
        <v>179</v>
      </c>
      <c r="D56" s="45">
        <v>70</v>
      </c>
      <c r="E56" s="44">
        <v>47.8</v>
      </c>
      <c r="F56" s="44">
        <v>4.3099999999999996</v>
      </c>
      <c r="G56" s="44">
        <v>1.48</v>
      </c>
      <c r="H56" s="44">
        <v>3.38</v>
      </c>
    </row>
    <row r="57" spans="1:15" ht="19.5" x14ac:dyDescent="0.3">
      <c r="A57" s="235" t="s">
        <v>14</v>
      </c>
      <c r="B57" s="341" t="s">
        <v>180</v>
      </c>
      <c r="C57" s="234" t="s">
        <v>181</v>
      </c>
      <c r="D57" s="357">
        <v>50</v>
      </c>
      <c r="E57" s="348">
        <v>30.7</v>
      </c>
      <c r="F57" s="348">
        <v>2.4900000000000002</v>
      </c>
      <c r="G57" s="348">
        <v>1.6</v>
      </c>
      <c r="H57" s="348">
        <v>0.89300000000000002</v>
      </c>
    </row>
    <row r="58" spans="1:15" ht="19.5" x14ac:dyDescent="0.3">
      <c r="A58" s="235"/>
      <c r="B58" s="130" t="s">
        <v>57</v>
      </c>
      <c r="C58" s="347" t="s">
        <v>58</v>
      </c>
      <c r="D58" s="131">
        <v>50</v>
      </c>
      <c r="E58" s="131">
        <v>29.5</v>
      </c>
      <c r="F58" s="131">
        <v>1.68</v>
      </c>
      <c r="G58" s="131">
        <v>0.8</v>
      </c>
      <c r="H58" s="131">
        <v>2.7</v>
      </c>
    </row>
    <row r="59" spans="1:15" ht="19.5" x14ac:dyDescent="0.3">
      <c r="A59" s="358"/>
      <c r="B59" s="34" t="s">
        <v>182</v>
      </c>
      <c r="C59" s="325"/>
      <c r="D59" s="33">
        <v>80</v>
      </c>
      <c r="E59" s="33">
        <v>58</v>
      </c>
      <c r="F59" s="33">
        <v>13.2</v>
      </c>
      <c r="G59" s="33">
        <v>0.08</v>
      </c>
      <c r="H59" s="33">
        <v>1.5199999999999998</v>
      </c>
    </row>
    <row r="60" spans="1:15" ht="18.95" customHeight="1" x14ac:dyDescent="0.35">
      <c r="A60" s="340"/>
      <c r="B60" s="150" t="s">
        <v>95</v>
      </c>
      <c r="C60" s="239" t="s">
        <v>142</v>
      </c>
      <c r="D60" s="151">
        <v>80</v>
      </c>
      <c r="E60" s="151">
        <v>70.400000000000006</v>
      </c>
      <c r="F60" s="151">
        <v>13.5</v>
      </c>
      <c r="G60" s="151">
        <v>0.498</v>
      </c>
      <c r="H60" s="151">
        <v>2.42</v>
      </c>
      <c r="J60" s="12"/>
      <c r="K60" s="11"/>
      <c r="L60" s="11"/>
      <c r="M60" s="11"/>
      <c r="N60" s="11"/>
      <c r="O60" s="11"/>
    </row>
    <row r="61" spans="1:15" ht="19.5" x14ac:dyDescent="0.35">
      <c r="A61" s="311"/>
      <c r="B61" s="359" t="s">
        <v>183</v>
      </c>
      <c r="C61" s="229" t="s">
        <v>184</v>
      </c>
      <c r="D61" s="360">
        <v>100</v>
      </c>
      <c r="E61" s="321">
        <v>45.3</v>
      </c>
      <c r="F61" s="321">
        <v>8.64</v>
      </c>
      <c r="G61" s="321">
        <v>1.54</v>
      </c>
      <c r="H61" s="321">
        <v>0.57999999999999996</v>
      </c>
    </row>
    <row r="62" spans="1:15" ht="18.95" customHeight="1" x14ac:dyDescent="0.35">
      <c r="A62" s="311"/>
      <c r="B62" s="359" t="s">
        <v>185</v>
      </c>
      <c r="C62" s="229" t="s">
        <v>186</v>
      </c>
      <c r="D62" s="151">
        <v>100</v>
      </c>
      <c r="E62" s="151">
        <v>59.6</v>
      </c>
      <c r="F62" s="151">
        <v>8.2799999999999994</v>
      </c>
      <c r="G62" s="151">
        <v>1.6719999999999999</v>
      </c>
      <c r="H62" s="151">
        <v>1.8320000000000001</v>
      </c>
    </row>
    <row r="63" spans="1:15" ht="18.95" customHeight="1" x14ac:dyDescent="0.35">
      <c r="A63" s="311"/>
      <c r="B63" s="359" t="s">
        <v>187</v>
      </c>
      <c r="C63" s="234"/>
      <c r="D63" s="151">
        <v>100</v>
      </c>
      <c r="E63" s="151">
        <v>48.8</v>
      </c>
      <c r="F63" s="151">
        <v>6.14</v>
      </c>
      <c r="G63" s="151">
        <v>0.33400000000000002</v>
      </c>
      <c r="H63" s="151">
        <v>3.16</v>
      </c>
    </row>
    <row r="64" spans="1:15" ht="18.95" customHeight="1" x14ac:dyDescent="0.35">
      <c r="A64" s="311"/>
      <c r="B64" s="359" t="s">
        <v>28</v>
      </c>
      <c r="C64" s="229" t="s">
        <v>29</v>
      </c>
      <c r="D64" s="360">
        <v>5</v>
      </c>
      <c r="E64" s="321">
        <v>35.25</v>
      </c>
      <c r="F64" s="321">
        <v>0.03</v>
      </c>
      <c r="G64" s="321">
        <v>3.9</v>
      </c>
      <c r="H64" s="321">
        <v>0.01</v>
      </c>
    </row>
    <row r="65" spans="1:17" ht="18.95" customHeight="1" x14ac:dyDescent="0.35">
      <c r="A65" s="235"/>
      <c r="B65" s="319" t="s">
        <v>30</v>
      </c>
      <c r="C65" s="325" t="s">
        <v>31</v>
      </c>
      <c r="D65" s="42">
        <v>10</v>
      </c>
      <c r="E65" s="7">
        <v>60.876700000000007</v>
      </c>
      <c r="F65" s="7">
        <v>1.2800000000000002</v>
      </c>
      <c r="G65" s="7">
        <v>5.1567000000000007</v>
      </c>
      <c r="H65" s="7">
        <v>2.8233000000000001</v>
      </c>
    </row>
    <row r="66" spans="1:17" ht="19.5" x14ac:dyDescent="0.35">
      <c r="A66" s="238"/>
      <c r="B66" s="319" t="s">
        <v>148</v>
      </c>
      <c r="C66" s="236"/>
      <c r="D66" s="361">
        <v>50</v>
      </c>
      <c r="E66" s="324"/>
      <c r="F66" s="324"/>
      <c r="G66" s="324"/>
      <c r="H66" s="324"/>
    </row>
    <row r="67" spans="1:17" ht="19.5" x14ac:dyDescent="0.35">
      <c r="A67" s="319"/>
      <c r="B67" s="319" t="s">
        <v>34</v>
      </c>
      <c r="C67" s="229"/>
      <c r="D67" s="362">
        <v>30</v>
      </c>
      <c r="E67" s="324">
        <v>72.674999999999997</v>
      </c>
      <c r="F67" s="324">
        <v>13.574999999999999</v>
      </c>
      <c r="G67" s="324">
        <v>0.46499999999999991</v>
      </c>
      <c r="H67" s="324">
        <v>2.6099999999999994</v>
      </c>
    </row>
    <row r="68" spans="1:17" ht="18.95" customHeight="1" x14ac:dyDescent="0.35">
      <c r="A68" s="363"/>
      <c r="B68" s="364" t="s">
        <v>35</v>
      </c>
      <c r="C68" s="229"/>
      <c r="D68" s="337">
        <v>100</v>
      </c>
      <c r="E68" s="337">
        <v>48.076000000000001</v>
      </c>
      <c r="F68" s="337">
        <v>13.48</v>
      </c>
      <c r="G68" s="337">
        <v>0</v>
      </c>
      <c r="H68" s="337">
        <v>0</v>
      </c>
    </row>
    <row r="69" spans="1:17" ht="18.95" customHeight="1" x14ac:dyDescent="0.3">
      <c r="A69" s="303"/>
      <c r="B69" s="6"/>
      <c r="C69" s="6" t="s">
        <v>36</v>
      </c>
      <c r="D69" s="291"/>
      <c r="E69" s="249">
        <f>SUM(E55:E68)</f>
        <v>667.67770000000007</v>
      </c>
      <c r="F69" s="249">
        <f>SUM(F55:F68)</f>
        <v>89.885000000000005</v>
      </c>
      <c r="G69" s="249">
        <f>SUM(G55:G68)</f>
        <v>21.285700000000002</v>
      </c>
      <c r="H69" s="249">
        <f>SUM(H55:H68)</f>
        <v>24.558300000000003</v>
      </c>
    </row>
    <row r="70" spans="1:17" ht="27.75" x14ac:dyDescent="0.5">
      <c r="A70" s="330" t="str">
        <f>A8</f>
        <v>08. nädal</v>
      </c>
      <c r="B70" s="892"/>
      <c r="C70" s="893"/>
      <c r="D70" s="893"/>
      <c r="E70" s="893"/>
      <c r="F70" s="893"/>
      <c r="G70" s="893"/>
      <c r="H70" s="894"/>
    </row>
    <row r="71" spans="1:17" ht="50.1" customHeight="1" x14ac:dyDescent="0.3">
      <c r="A71" s="232" t="s">
        <v>86</v>
      </c>
      <c r="B71" s="331">
        <f>B9+4</f>
        <v>46073</v>
      </c>
      <c r="C71" s="232" t="s">
        <v>4</v>
      </c>
      <c r="D71" s="233" t="s">
        <v>5</v>
      </c>
      <c r="E71" s="233" t="s">
        <v>6</v>
      </c>
      <c r="F71" s="233" t="s">
        <v>7</v>
      </c>
      <c r="G71" s="233" t="s">
        <v>8</v>
      </c>
      <c r="H71" s="233" t="s">
        <v>9</v>
      </c>
      <c r="J71" s="177"/>
      <c r="K71" s="67"/>
      <c r="L71" s="84"/>
      <c r="M71" s="68"/>
      <c r="N71" s="68"/>
      <c r="O71" s="68"/>
      <c r="P71" s="68"/>
      <c r="Q71" s="68"/>
    </row>
    <row r="72" spans="1:17" ht="29.25" customHeight="1" x14ac:dyDescent="0.3">
      <c r="A72" s="365"/>
      <c r="B72" s="341" t="s">
        <v>188</v>
      </c>
      <c r="C72" s="234" t="s">
        <v>189</v>
      </c>
      <c r="D72" s="348">
        <v>125</v>
      </c>
      <c r="E72" s="348">
        <v>178</v>
      </c>
      <c r="F72" s="348">
        <v>20</v>
      </c>
      <c r="G72" s="348">
        <v>7.24</v>
      </c>
      <c r="H72" s="348">
        <v>7.21</v>
      </c>
      <c r="J72" s="178"/>
      <c r="K72" s="67"/>
      <c r="L72" s="84"/>
      <c r="M72" s="68"/>
      <c r="N72" s="68"/>
      <c r="O72" s="68"/>
      <c r="P72" s="68"/>
      <c r="Q72" s="68"/>
    </row>
    <row r="73" spans="1:17" ht="33" x14ac:dyDescent="0.3">
      <c r="A73" s="235"/>
      <c r="B73" s="341" t="s">
        <v>190</v>
      </c>
      <c r="C73" s="234" t="s">
        <v>191</v>
      </c>
      <c r="D73" s="348">
        <v>125</v>
      </c>
      <c r="E73" s="348">
        <v>193</v>
      </c>
      <c r="F73" s="348">
        <v>25.5</v>
      </c>
      <c r="G73" s="348">
        <v>6.4</v>
      </c>
      <c r="H73" s="348">
        <v>7.59</v>
      </c>
      <c r="J73" s="178"/>
      <c r="K73" s="53"/>
      <c r="L73" s="84"/>
      <c r="M73" s="85"/>
      <c r="N73" s="85"/>
      <c r="O73" s="85"/>
      <c r="P73" s="85"/>
      <c r="Q73" s="85"/>
    </row>
    <row r="74" spans="1:17" ht="33" x14ac:dyDescent="0.3">
      <c r="A74" s="235" t="s">
        <v>14</v>
      </c>
      <c r="B74" s="238" t="s">
        <v>192</v>
      </c>
      <c r="C74" s="234" t="s">
        <v>193</v>
      </c>
      <c r="D74" s="248">
        <v>50</v>
      </c>
      <c r="E74" s="248">
        <v>58.8</v>
      </c>
      <c r="F74" s="248">
        <v>10.5</v>
      </c>
      <c r="G74" s="248">
        <v>0.78300000000000003</v>
      </c>
      <c r="H74" s="248">
        <v>1.96</v>
      </c>
      <c r="J74" s="178"/>
      <c r="K74" s="53"/>
      <c r="L74" s="52"/>
      <c r="M74" s="85"/>
      <c r="N74" s="85"/>
      <c r="O74" s="85"/>
      <c r="P74" s="85"/>
      <c r="Q74" s="85"/>
    </row>
    <row r="75" spans="1:17" ht="19.5" x14ac:dyDescent="0.3">
      <c r="A75" s="235"/>
      <c r="B75" s="238" t="s">
        <v>194</v>
      </c>
      <c r="C75" s="236" t="s">
        <v>195</v>
      </c>
      <c r="D75" s="248">
        <v>50</v>
      </c>
      <c r="E75" s="248">
        <v>41.657499999999999</v>
      </c>
      <c r="F75" s="248">
        <v>2.9704999999999999</v>
      </c>
      <c r="G75" s="248">
        <v>2.4009999999999998</v>
      </c>
      <c r="H75" s="248">
        <v>2.0710000000000002</v>
      </c>
      <c r="J75" s="178"/>
      <c r="K75" s="53"/>
      <c r="L75" s="89"/>
      <c r="M75" s="85"/>
      <c r="N75" s="68"/>
      <c r="O75" s="68"/>
      <c r="P75" s="68"/>
      <c r="Q75" s="68"/>
    </row>
    <row r="76" spans="1:17" ht="19.5" x14ac:dyDescent="0.35">
      <c r="A76" s="235"/>
      <c r="B76" s="238" t="s">
        <v>196</v>
      </c>
      <c r="C76" s="366"/>
      <c r="D76" s="248">
        <v>50</v>
      </c>
      <c r="E76" s="348">
        <v>21.75</v>
      </c>
      <c r="F76" s="348">
        <v>1.075</v>
      </c>
      <c r="G76" s="348">
        <v>1.665</v>
      </c>
      <c r="H76" s="348">
        <v>0.32200000000000001</v>
      </c>
      <c r="J76" s="179"/>
      <c r="K76" s="53"/>
      <c r="L76" s="84"/>
      <c r="M76" s="85"/>
      <c r="N76" s="68"/>
      <c r="O76" s="68"/>
      <c r="P76" s="68"/>
      <c r="Q76" s="68"/>
    </row>
    <row r="77" spans="1:17" ht="18.95" customHeight="1" x14ac:dyDescent="0.35">
      <c r="A77" s="367"/>
      <c r="B77" s="238" t="s">
        <v>197</v>
      </c>
      <c r="C77" s="234" t="s">
        <v>198</v>
      </c>
      <c r="D77" s="248">
        <v>100</v>
      </c>
      <c r="E77" s="348">
        <v>28.1</v>
      </c>
      <c r="F77" s="348">
        <v>3.61</v>
      </c>
      <c r="G77" s="348">
        <v>0.38</v>
      </c>
      <c r="H77" s="348">
        <v>1.62</v>
      </c>
      <c r="J77" s="180"/>
      <c r="K77" s="53"/>
      <c r="L77" s="95"/>
      <c r="M77" s="85"/>
      <c r="N77" s="68"/>
      <c r="O77" s="68"/>
      <c r="P77" s="68"/>
      <c r="Q77" s="68"/>
    </row>
    <row r="78" spans="1:17" ht="19.5" x14ac:dyDescent="0.35">
      <c r="A78" s="363"/>
      <c r="B78" s="368" t="s">
        <v>199</v>
      </c>
      <c r="C78" s="369" t="s">
        <v>200</v>
      </c>
      <c r="D78" s="248">
        <v>50</v>
      </c>
      <c r="E78" s="370" t="s">
        <v>201</v>
      </c>
      <c r="F78" s="370" t="s">
        <v>202</v>
      </c>
      <c r="G78" s="370" t="s">
        <v>203</v>
      </c>
      <c r="H78" s="370" t="s">
        <v>204</v>
      </c>
      <c r="I78" s="9"/>
      <c r="J78" s="180"/>
      <c r="K78" s="53"/>
      <c r="L78" s="84"/>
      <c r="M78" s="85"/>
      <c r="N78" s="85"/>
      <c r="O78" s="85"/>
      <c r="P78" s="85"/>
      <c r="Q78" s="85"/>
    </row>
    <row r="79" spans="1:17" ht="18.95" customHeight="1" x14ac:dyDescent="0.35">
      <c r="A79" s="363"/>
      <c r="B79" s="238" t="s">
        <v>205</v>
      </c>
      <c r="C79" s="234"/>
      <c r="D79" s="248">
        <v>50</v>
      </c>
      <c r="E79" s="248">
        <v>28</v>
      </c>
      <c r="F79" s="248">
        <v>4.17</v>
      </c>
      <c r="G79" s="248">
        <v>0.14000000000000001</v>
      </c>
      <c r="H79" s="248">
        <v>1.8</v>
      </c>
      <c r="I79" s="9"/>
      <c r="J79" s="180"/>
      <c r="K79" s="53"/>
      <c r="L79" s="95"/>
      <c r="M79" s="85"/>
      <c r="N79" s="85"/>
      <c r="O79" s="85"/>
      <c r="P79" s="85"/>
      <c r="Q79" s="85"/>
    </row>
    <row r="80" spans="1:17" ht="18.95" customHeight="1" x14ac:dyDescent="0.35">
      <c r="A80" s="363"/>
      <c r="B80" s="238" t="s">
        <v>28</v>
      </c>
      <c r="C80" s="229" t="s">
        <v>29</v>
      </c>
      <c r="D80" s="248">
        <v>5</v>
      </c>
      <c r="E80" s="248">
        <v>32.189399999999999</v>
      </c>
      <c r="F80" s="248">
        <v>9.7050000000000011E-2</v>
      </c>
      <c r="G80" s="248">
        <v>3.5305500000000003</v>
      </c>
      <c r="H80" s="248">
        <v>1.3550000000000001E-2</v>
      </c>
      <c r="I80" s="9"/>
      <c r="J80" s="180"/>
      <c r="K80" s="53"/>
      <c r="L80" s="181"/>
      <c r="M80" s="85"/>
      <c r="N80" s="68"/>
      <c r="O80" s="68"/>
      <c r="P80" s="68"/>
      <c r="Q80" s="68"/>
    </row>
    <row r="81" spans="1:17" ht="18.95" customHeight="1" x14ac:dyDescent="0.35">
      <c r="A81" s="363"/>
      <c r="B81" s="238" t="s">
        <v>30</v>
      </c>
      <c r="C81" s="325" t="s">
        <v>31</v>
      </c>
      <c r="D81" s="248">
        <v>10</v>
      </c>
      <c r="E81" s="348">
        <v>60.876700000000007</v>
      </c>
      <c r="F81" s="348">
        <v>1.2800000000000002</v>
      </c>
      <c r="G81" s="348">
        <v>5.1567000000000007</v>
      </c>
      <c r="H81" s="348">
        <v>2.8233000000000001</v>
      </c>
      <c r="J81" s="182"/>
      <c r="K81" s="53"/>
      <c r="L81" s="84"/>
      <c r="M81" s="51"/>
      <c r="N81" s="85"/>
      <c r="O81" s="85"/>
      <c r="P81" s="85"/>
      <c r="Q81" s="85"/>
    </row>
    <row r="82" spans="1:17" ht="18.95" customHeight="1" x14ac:dyDescent="0.35">
      <c r="A82" s="371" t="s">
        <v>32</v>
      </c>
      <c r="B82" s="133" t="s">
        <v>148</v>
      </c>
      <c r="C82" s="234"/>
      <c r="D82" s="144">
        <v>50</v>
      </c>
      <c r="E82" s="143"/>
      <c r="F82" s="143"/>
      <c r="G82" s="143"/>
      <c r="H82" s="143"/>
      <c r="J82" s="180"/>
      <c r="K82" s="53"/>
      <c r="L82" s="52"/>
      <c r="M82" s="85"/>
      <c r="N82" s="85"/>
      <c r="O82" s="85"/>
      <c r="P82" s="85"/>
      <c r="Q82" s="85"/>
    </row>
    <row r="83" spans="1:17" ht="19.5" x14ac:dyDescent="0.35">
      <c r="A83" s="363"/>
      <c r="B83" s="238" t="s">
        <v>34</v>
      </c>
      <c r="C83" s="236"/>
      <c r="D83" s="337">
        <v>30</v>
      </c>
      <c r="E83" s="337">
        <v>72.674999999999997</v>
      </c>
      <c r="F83" s="337">
        <v>13.574999999999999</v>
      </c>
      <c r="G83" s="337">
        <v>0.46499999999999991</v>
      </c>
      <c r="H83" s="337">
        <v>2.6099999999999994</v>
      </c>
      <c r="J83" s="180"/>
      <c r="K83" s="53"/>
      <c r="L83" s="95"/>
      <c r="M83" s="85"/>
      <c r="N83" s="85"/>
      <c r="O83" s="85"/>
      <c r="P83" s="85"/>
      <c r="Q83" s="85"/>
    </row>
    <row r="84" spans="1:17" ht="18.95" customHeight="1" x14ac:dyDescent="0.35">
      <c r="A84" s="363"/>
      <c r="B84" s="319" t="s">
        <v>149</v>
      </c>
      <c r="C84" s="229"/>
      <c r="D84" s="372">
        <v>100</v>
      </c>
      <c r="E84" s="373">
        <v>39.975999999999999</v>
      </c>
      <c r="F84" s="373">
        <v>11.94</v>
      </c>
      <c r="G84" s="373">
        <v>0</v>
      </c>
      <c r="H84" s="373">
        <v>0.3</v>
      </c>
    </row>
    <row r="85" spans="1:17" ht="18.95" customHeight="1" x14ac:dyDescent="0.3">
      <c r="A85" s="303"/>
      <c r="B85" s="6"/>
      <c r="C85" s="6" t="s">
        <v>36</v>
      </c>
      <c r="D85" s="374"/>
      <c r="E85" s="375">
        <f>SUM(E72:E84)</f>
        <v>755.02459999999996</v>
      </c>
      <c r="F85" s="375">
        <f>SUM(F72:F84)</f>
        <v>94.717550000000003</v>
      </c>
      <c r="G85" s="375">
        <f>SUM(G72:G84)</f>
        <v>28.161249999999999</v>
      </c>
      <c r="H85" s="375">
        <f>SUM(H72:H84)</f>
        <v>28.319850000000002</v>
      </c>
    </row>
    <row r="86" spans="1:17" ht="18.95" customHeight="1" x14ac:dyDescent="0.3">
      <c r="A86" s="887" t="s">
        <v>110</v>
      </c>
      <c r="B86" s="866"/>
      <c r="C86" s="866"/>
      <c r="D86" s="888"/>
      <c r="E86" s="376">
        <f>AVERAGE(E24,E34,E52,E69,E85)</f>
        <v>741.14837333333321</v>
      </c>
      <c r="F86" s="5">
        <f>AVERAGE(F24,F34,F52,F69,F85)</f>
        <v>98.995190000000008</v>
      </c>
      <c r="G86" s="5">
        <f>AVERAGE(G24,G34,G52,G69,G85)</f>
        <v>24.307283333333338</v>
      </c>
      <c r="H86" s="5">
        <f>AVERAGE(H24,H34,H52,H69,H85)</f>
        <v>27.736516666666667</v>
      </c>
    </row>
    <row r="87" spans="1:17" ht="18.95" customHeight="1" x14ac:dyDescent="0.3">
      <c r="A87" s="145"/>
      <c r="B87" s="3"/>
      <c r="C87" s="868" t="s">
        <v>111</v>
      </c>
      <c r="D87" s="869"/>
      <c r="E87" s="41"/>
      <c r="F87" s="377">
        <f>(F86*4)/E86*100</f>
        <v>53.428000957361178</v>
      </c>
      <c r="G87" s="377">
        <f>(G86*9)/E86*100</f>
        <v>29.517105868572113</v>
      </c>
      <c r="H87" s="377">
        <f>(H86*4)/E86*100</f>
        <v>14.969481234598678</v>
      </c>
    </row>
    <row r="88" spans="1:17" ht="18.95" customHeight="1" x14ac:dyDescent="0.3">
      <c r="A88" s="146"/>
      <c r="B88" s="2"/>
      <c r="C88" s="870" t="s">
        <v>112</v>
      </c>
      <c r="D88" s="871"/>
      <c r="E88" s="378" t="s">
        <v>113</v>
      </c>
      <c r="F88" s="377" t="s">
        <v>114</v>
      </c>
      <c r="G88" s="377" t="s">
        <v>115</v>
      </c>
      <c r="H88" s="377" t="s">
        <v>116</v>
      </c>
    </row>
    <row r="89" spans="1:17" ht="18.95" customHeight="1" x14ac:dyDescent="0.3">
      <c r="A89" s="884" t="s">
        <v>117</v>
      </c>
      <c r="B89" s="884"/>
      <c r="C89" s="884"/>
      <c r="D89" s="884"/>
      <c r="E89" s="885"/>
      <c r="F89" s="885"/>
      <c r="G89" s="885"/>
      <c r="H89" s="885"/>
    </row>
    <row r="90" spans="1:17" ht="18.95" customHeight="1" x14ac:dyDescent="0.3">
      <c r="A90" s="879" t="s">
        <v>118</v>
      </c>
      <c r="B90" s="853"/>
      <c r="C90" s="853"/>
      <c r="D90" s="853"/>
      <c r="E90" s="853"/>
      <c r="F90" s="853"/>
      <c r="G90" s="853"/>
      <c r="H90" s="880"/>
    </row>
    <row r="91" spans="1:17" ht="18.95" customHeight="1" x14ac:dyDescent="0.3">
      <c r="A91" s="881" t="s">
        <v>119</v>
      </c>
      <c r="B91" s="856"/>
      <c r="C91" s="856"/>
      <c r="D91" s="856"/>
      <c r="E91" s="856"/>
      <c r="F91" s="856"/>
      <c r="G91" s="856"/>
      <c r="H91" s="857"/>
    </row>
    <row r="92" spans="1:17" ht="18.95" customHeight="1" x14ac:dyDescent="0.3">
      <c r="A92" s="882" t="s">
        <v>120</v>
      </c>
      <c r="B92" s="859"/>
      <c r="C92" s="859"/>
      <c r="D92" s="859"/>
      <c r="E92" s="859"/>
      <c r="F92" s="859"/>
      <c r="G92" s="859"/>
      <c r="H92" s="860"/>
    </row>
    <row r="93" spans="1:17" ht="18.95" customHeight="1" x14ac:dyDescent="0.3">
      <c r="A93" s="882" t="s">
        <v>121</v>
      </c>
      <c r="B93" s="859"/>
      <c r="C93" s="859"/>
      <c r="D93" s="859"/>
      <c r="E93" s="859"/>
      <c r="F93" s="859"/>
      <c r="G93" s="859"/>
      <c r="H93" s="860"/>
    </row>
    <row r="94" spans="1:17" ht="18.95" customHeight="1" x14ac:dyDescent="0.3">
      <c r="A94" s="882" t="s">
        <v>122</v>
      </c>
      <c r="B94" s="859"/>
      <c r="C94" s="859"/>
      <c r="D94" s="859"/>
      <c r="E94" s="859"/>
      <c r="F94" s="859"/>
      <c r="G94" s="859"/>
      <c r="H94" s="860"/>
    </row>
    <row r="95" spans="1:17" ht="18.95" customHeight="1" x14ac:dyDescent="0.3">
      <c r="A95" s="883" t="s">
        <v>123</v>
      </c>
      <c r="B95" s="883"/>
      <c r="C95" s="883"/>
      <c r="D95" s="883"/>
      <c r="E95" s="883"/>
      <c r="F95" s="883"/>
      <c r="G95" s="883"/>
      <c r="H95" s="883"/>
    </row>
    <row r="96" spans="1:17" ht="18.95" customHeight="1" x14ac:dyDescent="0.3">
      <c r="A96" s="379" t="s">
        <v>124</v>
      </c>
      <c r="B96" s="76" t="s">
        <v>125</v>
      </c>
      <c r="C96" s="76"/>
      <c r="D96" s="76"/>
      <c r="E96" s="77"/>
      <c r="F96" s="77"/>
      <c r="G96" s="77"/>
      <c r="H96" s="380"/>
    </row>
    <row r="97" spans="1:8" ht="18.95" customHeight="1" x14ac:dyDescent="0.3">
      <c r="A97" s="75" t="s">
        <v>126</v>
      </c>
      <c r="B97" s="78" t="s">
        <v>127</v>
      </c>
      <c r="C97" s="78"/>
      <c r="D97" s="78"/>
      <c r="E97" s="79"/>
      <c r="F97" s="79"/>
      <c r="G97" s="79"/>
      <c r="H97" s="80"/>
    </row>
    <row r="98" spans="1:8" ht="18.95" customHeight="1" x14ac:dyDescent="0.3">
      <c r="A98" s="148" t="s">
        <v>128</v>
      </c>
      <c r="B98" s="81" t="s">
        <v>129</v>
      </c>
      <c r="C98" s="81"/>
      <c r="D98" s="81"/>
      <c r="E98" s="82"/>
      <c r="F98" s="82"/>
      <c r="G98" s="82"/>
      <c r="H98" s="149"/>
    </row>
    <row r="99" spans="1:8" ht="18.95" customHeight="1" x14ac:dyDescent="0.3">
      <c r="A99" s="850" t="s">
        <v>130</v>
      </c>
      <c r="B99" s="850"/>
      <c r="C99" s="850"/>
      <c r="D99" s="850"/>
      <c r="E99" s="850"/>
      <c r="F99" s="850"/>
      <c r="G99" s="850"/>
      <c r="H99" s="850"/>
    </row>
    <row r="100" spans="1:8" ht="18.95" customHeight="1" x14ac:dyDescent="0.3">
      <c r="A100" s="878" t="s">
        <v>131</v>
      </c>
      <c r="B100" s="878"/>
      <c r="C100" s="878"/>
      <c r="D100" s="878"/>
      <c r="E100" s="878"/>
      <c r="F100" s="878"/>
      <c r="G100" s="878"/>
      <c r="H100" s="878"/>
    </row>
  </sheetData>
  <mergeCells count="19">
    <mergeCell ref="A89:H89"/>
    <mergeCell ref="A1:B5"/>
    <mergeCell ref="A7:B7"/>
    <mergeCell ref="A86:D86"/>
    <mergeCell ref="C87:D87"/>
    <mergeCell ref="C88:D88"/>
    <mergeCell ref="A6:B6"/>
    <mergeCell ref="A27:A33"/>
    <mergeCell ref="B70:H70"/>
    <mergeCell ref="B53:H53"/>
    <mergeCell ref="B35:H35"/>
    <mergeCell ref="A100:H100"/>
    <mergeCell ref="A90:H90"/>
    <mergeCell ref="A91:H91"/>
    <mergeCell ref="A92:H92"/>
    <mergeCell ref="A93:H93"/>
    <mergeCell ref="A94:H94"/>
    <mergeCell ref="A95:H95"/>
    <mergeCell ref="A99:H99"/>
  </mergeCells>
  <pageMargins left="0.25" right="0.25" top="0.75" bottom="0.75" header="0.3" footer="0.3"/>
  <pageSetup paperSize="9" scale="33" fitToHeight="0" orientation="portrait" r:id="rId1"/>
  <rowBreaks count="1" manualBreakCount="1">
    <brk id="5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E1E5-1AD8-4D64-8B37-16A7CD5B826E}">
  <sheetPr>
    <tabColor theme="9" tint="0.79998168889431442"/>
    <pageSetUpPr fitToPage="1"/>
  </sheetPr>
  <dimension ref="A1:W101"/>
  <sheetViews>
    <sheetView zoomScale="80" zoomScaleNormal="80" workbookViewId="0">
      <selection activeCell="C18" sqref="C18"/>
    </sheetView>
  </sheetViews>
  <sheetFormatPr defaultColWidth="9.25" defaultRowHeight="16.5" x14ac:dyDescent="0.3"/>
  <cols>
    <col min="1" max="1" width="25.625" style="1" customWidth="1"/>
    <col min="2" max="2" width="61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863" t="e" vm="1">
        <v>#VALUE!</v>
      </c>
      <c r="B1" s="863"/>
      <c r="C1" s="30"/>
    </row>
    <row r="2" spans="1:8" ht="18.95" customHeight="1" x14ac:dyDescent="0.3">
      <c r="A2" s="863"/>
      <c r="B2" s="863"/>
      <c r="C2" s="30"/>
    </row>
    <row r="3" spans="1:8" ht="18.95" customHeight="1" x14ac:dyDescent="0.3">
      <c r="A3" s="863"/>
      <c r="B3" s="863"/>
      <c r="C3" s="30"/>
    </row>
    <row r="4" spans="1:8" ht="18.95" customHeight="1" x14ac:dyDescent="0.3">
      <c r="A4" s="863"/>
      <c r="B4" s="863"/>
      <c r="C4" s="30"/>
    </row>
    <row r="5" spans="1:8" ht="18.95" customHeight="1" x14ac:dyDescent="0.3">
      <c r="A5" s="863"/>
      <c r="B5" s="863"/>
      <c r="C5" s="30"/>
    </row>
    <row r="6" spans="1:8" ht="32.25" customHeight="1" x14ac:dyDescent="0.3">
      <c r="A6" s="842" t="s">
        <v>0</v>
      </c>
      <c r="B6" s="842"/>
      <c r="C6" s="30"/>
    </row>
    <row r="7" spans="1:8" ht="32.25" x14ac:dyDescent="0.55000000000000004">
      <c r="A7" s="864" t="s">
        <v>1</v>
      </c>
      <c r="B7" s="864"/>
      <c r="C7" s="28"/>
    </row>
    <row r="8" spans="1:8" ht="27.75" x14ac:dyDescent="0.5">
      <c r="A8" s="203" t="s">
        <v>206</v>
      </c>
      <c r="B8" s="204"/>
      <c r="C8" s="28"/>
      <c r="D8" s="27"/>
      <c r="E8" s="27"/>
    </row>
    <row r="9" spans="1:8" s="13" customFormat="1" ht="50.1" customHeight="1" x14ac:dyDescent="0.5">
      <c r="A9" s="381" t="s">
        <v>3</v>
      </c>
      <c r="B9" s="240">
        <v>46083</v>
      </c>
      <c r="C9" s="381" t="s">
        <v>4</v>
      </c>
      <c r="D9" s="382" t="s">
        <v>5</v>
      </c>
      <c r="E9" s="382" t="s">
        <v>6</v>
      </c>
      <c r="F9" s="382" t="s">
        <v>7</v>
      </c>
      <c r="G9" s="382" t="s">
        <v>8</v>
      </c>
      <c r="H9" s="382" t="s">
        <v>9</v>
      </c>
    </row>
    <row r="10" spans="1:8" ht="33" x14ac:dyDescent="0.3">
      <c r="A10" s="383"/>
      <c r="B10" s="62" t="s">
        <v>207</v>
      </c>
      <c r="C10" s="384" t="s">
        <v>208</v>
      </c>
      <c r="D10" s="40">
        <v>70</v>
      </c>
      <c r="E10" s="40">
        <v>60.4</v>
      </c>
      <c r="F10" s="40">
        <v>3.25</v>
      </c>
      <c r="G10" s="40">
        <v>3.04</v>
      </c>
      <c r="H10" s="40">
        <v>4.63</v>
      </c>
    </row>
    <row r="11" spans="1:8" ht="19.5" x14ac:dyDescent="0.3">
      <c r="A11" s="385"/>
      <c r="B11" s="34" t="s">
        <v>209</v>
      </c>
      <c r="C11" s="384" t="s">
        <v>210</v>
      </c>
      <c r="D11" s="33">
        <v>70</v>
      </c>
      <c r="E11" s="40">
        <v>71.5</v>
      </c>
      <c r="F11" s="40">
        <v>2.25</v>
      </c>
      <c r="G11" s="40">
        <v>5.55</v>
      </c>
      <c r="H11" s="40">
        <v>2.96</v>
      </c>
    </row>
    <row r="12" spans="1:8" ht="33" x14ac:dyDescent="0.3">
      <c r="A12" s="386" t="s">
        <v>14</v>
      </c>
      <c r="B12" s="62" t="s">
        <v>211</v>
      </c>
      <c r="C12" s="387" t="s">
        <v>212</v>
      </c>
      <c r="D12" s="33">
        <v>50</v>
      </c>
      <c r="E12" s="40">
        <v>44.9</v>
      </c>
      <c r="F12" s="40">
        <v>4.7</v>
      </c>
      <c r="G12" s="40">
        <v>1.87</v>
      </c>
      <c r="H12" s="40">
        <v>1.59</v>
      </c>
    </row>
    <row r="13" spans="1:8" ht="19.5" x14ac:dyDescent="0.3">
      <c r="A13" s="386"/>
      <c r="B13" s="34" t="s">
        <v>213</v>
      </c>
      <c r="C13" s="388"/>
      <c r="D13" s="143">
        <v>50</v>
      </c>
      <c r="E13" s="143">
        <v>16.626000000000001</v>
      </c>
      <c r="F13" s="143">
        <v>3.7</v>
      </c>
      <c r="G13" s="143">
        <v>0.15</v>
      </c>
      <c r="H13" s="143">
        <v>1</v>
      </c>
    </row>
    <row r="14" spans="1:8" ht="18.95" customHeight="1" x14ac:dyDescent="0.3">
      <c r="A14" s="389"/>
      <c r="B14" s="34" t="s">
        <v>19</v>
      </c>
      <c r="C14" s="390" t="s">
        <v>94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389"/>
      <c r="B15" s="133" t="s">
        <v>21</v>
      </c>
      <c r="C15" s="390" t="s">
        <v>22</v>
      </c>
      <c r="D15" s="143">
        <v>80</v>
      </c>
      <c r="E15" s="143">
        <v>126.4</v>
      </c>
      <c r="F15" s="143">
        <v>20.88</v>
      </c>
      <c r="G15" s="143">
        <v>3.7919999999999998</v>
      </c>
      <c r="H15" s="143">
        <v>1.8240000000000001</v>
      </c>
    </row>
    <row r="16" spans="1:8" ht="19.5" x14ac:dyDescent="0.3">
      <c r="A16" s="389"/>
      <c r="B16" s="391" t="s">
        <v>214</v>
      </c>
      <c r="C16" s="392" t="s">
        <v>215</v>
      </c>
      <c r="D16" s="393">
        <v>100</v>
      </c>
      <c r="E16" s="393">
        <v>59.6</v>
      </c>
      <c r="F16" s="393">
        <v>8.2799999999999994</v>
      </c>
      <c r="G16" s="393">
        <v>1.6719999999999999</v>
      </c>
      <c r="H16" s="393">
        <v>1.8320000000000001</v>
      </c>
    </row>
    <row r="17" spans="1:23" ht="18.95" customHeight="1" x14ac:dyDescent="0.3">
      <c r="A17" s="389"/>
      <c r="B17" s="391" t="s">
        <v>216</v>
      </c>
      <c r="C17" s="394"/>
      <c r="D17" s="143">
        <v>100</v>
      </c>
      <c r="E17" s="143">
        <v>15.5</v>
      </c>
      <c r="F17" s="143">
        <v>1.9</v>
      </c>
      <c r="G17" s="143">
        <v>0.14000000000000001</v>
      </c>
      <c r="H17" s="143">
        <v>1.08</v>
      </c>
    </row>
    <row r="18" spans="1:23" ht="18.95" customHeight="1" x14ac:dyDescent="0.3">
      <c r="A18" s="389"/>
      <c r="B18" s="395" t="s">
        <v>217</v>
      </c>
      <c r="C18" s="394" t="s">
        <v>218</v>
      </c>
      <c r="D18" s="143">
        <v>100</v>
      </c>
      <c r="E18" s="143">
        <v>29.9</v>
      </c>
      <c r="F18" s="143">
        <v>4.6500000000000004</v>
      </c>
      <c r="G18" s="143">
        <v>0.2</v>
      </c>
      <c r="H18" s="143">
        <v>1.47</v>
      </c>
    </row>
    <row r="19" spans="1:23" ht="18.95" customHeight="1" x14ac:dyDescent="0.3">
      <c r="A19" s="389"/>
      <c r="B19" s="396" t="s">
        <v>28</v>
      </c>
      <c r="C19" s="397" t="s">
        <v>29</v>
      </c>
      <c r="D19" s="398">
        <v>5</v>
      </c>
      <c r="E19" s="398">
        <v>32.189399999999999</v>
      </c>
      <c r="F19" s="398">
        <v>9.7050000000000011E-2</v>
      </c>
      <c r="G19" s="398">
        <v>3.5305500000000003</v>
      </c>
      <c r="H19" s="398">
        <v>1.3550000000000001E-2</v>
      </c>
    </row>
    <row r="20" spans="1:23" ht="18.95" customHeight="1" x14ac:dyDescent="0.35">
      <c r="A20" s="399"/>
      <c r="B20" s="34" t="s">
        <v>30</v>
      </c>
      <c r="C20" s="400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99" t="s">
        <v>32</v>
      </c>
      <c r="B21" s="34" t="s">
        <v>219</v>
      </c>
      <c r="C21" s="390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401"/>
      <c r="B22" s="34" t="s">
        <v>34</v>
      </c>
      <c r="C22" s="397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401"/>
      <c r="B23" s="391" t="s">
        <v>35</v>
      </c>
      <c r="C23" s="397"/>
      <c r="D23" s="393">
        <v>100</v>
      </c>
      <c r="E23" s="393">
        <v>48.076000000000001</v>
      </c>
      <c r="F23" s="393">
        <v>13.48</v>
      </c>
      <c r="G23" s="393">
        <v>0</v>
      </c>
      <c r="H23" s="393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02"/>
      <c r="B24" s="6"/>
      <c r="C24" s="6" t="s">
        <v>36</v>
      </c>
      <c r="D24" s="403"/>
      <c r="E24" s="404">
        <f>SUM(E10:E23)</f>
        <v>806.08145000000002</v>
      </c>
      <c r="F24" s="404">
        <f>SUM(F10:F23)</f>
        <v>104.88205000000001</v>
      </c>
      <c r="G24" s="404">
        <f>SUM(G10:G23)</f>
        <v>29.224599999999999</v>
      </c>
      <c r="H24" s="404">
        <f>SUM(H10:H23)</f>
        <v>27.784500000000001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7" customFormat="1" ht="27.75" x14ac:dyDescent="0.5">
      <c r="A25" s="405" t="str">
        <f>A8</f>
        <v>10. nädal</v>
      </c>
      <c r="B25" s="900"/>
      <c r="C25" s="901"/>
      <c r="D25" s="901"/>
      <c r="E25" s="901"/>
      <c r="F25" s="901"/>
      <c r="G25" s="901"/>
      <c r="H25" s="902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</row>
    <row r="26" spans="1:23" ht="50.1" customHeight="1" x14ac:dyDescent="0.3">
      <c r="A26" s="381" t="s">
        <v>37</v>
      </c>
      <c r="B26" s="406">
        <f>B9+1</f>
        <v>46084</v>
      </c>
      <c r="C26" s="381" t="s">
        <v>4</v>
      </c>
      <c r="D26" s="382" t="s">
        <v>5</v>
      </c>
      <c r="E26" s="382" t="s">
        <v>6</v>
      </c>
      <c r="F26" s="382" t="s">
        <v>7</v>
      </c>
      <c r="G26" s="382" t="s">
        <v>8</v>
      </c>
      <c r="H26" s="382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407"/>
      <c r="B27" s="408" t="s">
        <v>220</v>
      </c>
      <c r="C27" s="387" t="s">
        <v>221</v>
      </c>
      <c r="D27" s="409">
        <v>100</v>
      </c>
      <c r="E27" s="410">
        <v>53</v>
      </c>
      <c r="F27" s="410">
        <v>3.8333333333333335</v>
      </c>
      <c r="G27" s="410">
        <v>3.1166666666666667</v>
      </c>
      <c r="H27" s="410">
        <v>2.1666666666666665</v>
      </c>
      <c r="I27" s="9"/>
      <c r="J27" s="67"/>
      <c r="K27" s="71"/>
      <c r="L27" s="85"/>
      <c r="M27" s="68"/>
      <c r="N27" s="68"/>
      <c r="O27" s="68"/>
      <c r="P27" s="68"/>
      <c r="Q27" s="16"/>
      <c r="R27" s="16"/>
      <c r="S27" s="16"/>
      <c r="T27" s="16"/>
      <c r="U27" s="16"/>
      <c r="V27" s="16"/>
      <c r="W27" s="16"/>
    </row>
    <row r="28" spans="1:23" ht="19.5" x14ac:dyDescent="0.3">
      <c r="A28" s="385"/>
      <c r="B28" s="411" t="s">
        <v>222</v>
      </c>
      <c r="C28" s="384" t="s">
        <v>223</v>
      </c>
      <c r="D28" s="393">
        <v>100</v>
      </c>
      <c r="E28" s="393">
        <v>83.2</v>
      </c>
      <c r="F28" s="393">
        <v>7.9119999999999999</v>
      </c>
      <c r="G28" s="393">
        <v>3.4880000000000004</v>
      </c>
      <c r="H28" s="393">
        <v>4.4160000000000004</v>
      </c>
      <c r="I28" s="9"/>
      <c r="J28" s="87"/>
      <c r="K28" s="84"/>
      <c r="L28" s="85"/>
      <c r="M28" s="85"/>
      <c r="N28" s="85"/>
      <c r="O28" s="85"/>
      <c r="P28" s="85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412" t="s">
        <v>14</v>
      </c>
      <c r="B29" s="411" t="s">
        <v>224</v>
      </c>
      <c r="C29" s="384" t="s">
        <v>225</v>
      </c>
      <c r="D29" s="393">
        <v>100</v>
      </c>
      <c r="E29" s="393">
        <v>43.414000000000001</v>
      </c>
      <c r="F29" s="393">
        <v>6.9240000000000013</v>
      </c>
      <c r="G29" s="393">
        <v>1.6060000000000003</v>
      </c>
      <c r="H29" s="393">
        <v>1.014</v>
      </c>
      <c r="I29" s="9"/>
      <c r="J29" s="87"/>
      <c r="K29" s="84"/>
      <c r="L29" s="85"/>
      <c r="M29" s="85"/>
      <c r="N29" s="85"/>
      <c r="O29" s="85"/>
      <c r="P29" s="85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412"/>
      <c r="B30" s="413" t="s">
        <v>44</v>
      </c>
      <c r="C30" s="414"/>
      <c r="D30" s="415">
        <v>30</v>
      </c>
      <c r="E30" s="415">
        <v>35.520000000000003</v>
      </c>
      <c r="F30" s="415">
        <v>1.2299999999999998</v>
      </c>
      <c r="G30" s="415">
        <v>3</v>
      </c>
      <c r="H30" s="415">
        <v>0.89999999999999991</v>
      </c>
      <c r="I30" s="9"/>
      <c r="J30" s="87"/>
      <c r="K30" s="84"/>
      <c r="L30" s="85"/>
      <c r="M30" s="85"/>
      <c r="N30" s="85"/>
      <c r="O30" s="85"/>
      <c r="P30" s="85"/>
      <c r="Q30" s="16"/>
      <c r="R30" s="16"/>
      <c r="S30" s="16"/>
      <c r="T30" s="16"/>
      <c r="U30" s="16"/>
      <c r="V30" s="16"/>
      <c r="W30" s="16"/>
    </row>
    <row r="31" spans="1:23" ht="33" x14ac:dyDescent="0.35">
      <c r="A31" s="416"/>
      <c r="B31" s="411" t="s">
        <v>226</v>
      </c>
      <c r="C31" s="417" t="s">
        <v>227</v>
      </c>
      <c r="D31" s="393">
        <v>160</v>
      </c>
      <c r="E31" s="393">
        <v>183</v>
      </c>
      <c r="F31" s="393">
        <v>23.1</v>
      </c>
      <c r="G31" s="393">
        <v>7.29</v>
      </c>
      <c r="H31" s="393">
        <v>5.86</v>
      </c>
      <c r="I31" s="9"/>
      <c r="J31" s="88"/>
      <c r="K31" s="89"/>
      <c r="L31" s="11"/>
      <c r="M31" s="11"/>
      <c r="N31" s="11"/>
      <c r="O31" s="11"/>
      <c r="P31" s="11"/>
    </row>
    <row r="32" spans="1:23" s="19" customFormat="1" ht="18.95" customHeight="1" x14ac:dyDescent="0.3">
      <c r="A32" s="418" t="s">
        <v>32</v>
      </c>
      <c r="B32" s="34" t="s">
        <v>148</v>
      </c>
      <c r="C32" s="384"/>
      <c r="D32" s="419">
        <v>50</v>
      </c>
      <c r="E32" s="420">
        <v>28.195</v>
      </c>
      <c r="F32" s="420">
        <v>2.4375</v>
      </c>
      <c r="G32" s="420">
        <v>1.2849999999999999</v>
      </c>
      <c r="H32" s="420">
        <v>1.72</v>
      </c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407"/>
      <c r="B33" s="34" t="s">
        <v>34</v>
      </c>
      <c r="C33" s="397"/>
      <c r="D33" s="419">
        <v>50</v>
      </c>
      <c r="E33" s="420">
        <v>24.264399999999998</v>
      </c>
      <c r="F33" s="420">
        <v>5.891</v>
      </c>
      <c r="G33" s="420">
        <v>2.5000000000000001E-2</v>
      </c>
      <c r="H33" s="420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407"/>
      <c r="B34" s="396" t="s">
        <v>158</v>
      </c>
      <c r="C34" s="390"/>
      <c r="D34" s="393">
        <v>100</v>
      </c>
      <c r="E34" s="393">
        <v>27.3</v>
      </c>
      <c r="F34" s="393">
        <v>4.24</v>
      </c>
      <c r="G34" s="393">
        <v>0.2</v>
      </c>
      <c r="H34" s="393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402"/>
      <c r="B35" s="36"/>
      <c r="C35" s="6" t="s">
        <v>36</v>
      </c>
      <c r="D35" s="421"/>
      <c r="E35" s="422">
        <f>SUM(E27:E34)</f>
        <v>477.89340000000004</v>
      </c>
      <c r="F35" s="422">
        <f>SUM(F27:F34)</f>
        <v>55.56783333333334</v>
      </c>
      <c r="G35" s="422">
        <f>SUM(G27:G34)</f>
        <v>20.010666666666665</v>
      </c>
      <c r="H35" s="422">
        <f>SUM(H27:H34)</f>
        <v>17.388166666666663</v>
      </c>
      <c r="O35" s="17"/>
      <c r="P35" s="17"/>
      <c r="Q35" s="17"/>
      <c r="R35" s="17"/>
      <c r="S35" s="17"/>
      <c r="T35" s="17"/>
      <c r="U35" s="17"/>
      <c r="V35" s="17"/>
    </row>
    <row r="36" spans="1:22" s="197" customFormat="1" ht="27.75" x14ac:dyDescent="0.5">
      <c r="A36" s="405" t="str">
        <f>A8</f>
        <v>10. nädal</v>
      </c>
      <c r="B36" s="900"/>
      <c r="C36" s="901"/>
      <c r="D36" s="901"/>
      <c r="E36" s="901"/>
      <c r="F36" s="901"/>
      <c r="G36" s="901"/>
      <c r="H36" s="902"/>
      <c r="O36" s="198"/>
      <c r="P36" s="198"/>
      <c r="Q36" s="198"/>
      <c r="R36" s="198"/>
      <c r="S36" s="198"/>
      <c r="T36" s="198"/>
      <c r="U36" s="198"/>
      <c r="V36" s="198"/>
    </row>
    <row r="37" spans="1:22" ht="50.1" customHeight="1" x14ac:dyDescent="0.3">
      <c r="A37" s="381" t="s">
        <v>48</v>
      </c>
      <c r="B37" s="406">
        <f>B9+2</f>
        <v>46085</v>
      </c>
      <c r="C37" s="381" t="s">
        <v>4</v>
      </c>
      <c r="D37" s="382" t="s">
        <v>5</v>
      </c>
      <c r="E37" s="382" t="s">
        <v>6</v>
      </c>
      <c r="F37" s="382" t="s">
        <v>7</v>
      </c>
      <c r="G37" s="382" t="s">
        <v>8</v>
      </c>
      <c r="H37" s="382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423"/>
      <c r="B38" s="96" t="s">
        <v>228</v>
      </c>
      <c r="C38" s="390" t="s">
        <v>229</v>
      </c>
      <c r="D38" s="98">
        <v>100</v>
      </c>
      <c r="E38" s="424">
        <v>141</v>
      </c>
      <c r="F38" s="424">
        <v>4.74</v>
      </c>
      <c r="G38" s="424">
        <v>7.94</v>
      </c>
      <c r="H38" s="424">
        <v>12.6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25"/>
      <c r="B39" s="426" t="s">
        <v>230</v>
      </c>
      <c r="C39" s="390" t="s">
        <v>231</v>
      </c>
      <c r="D39" s="427">
        <v>50</v>
      </c>
      <c r="E39" s="428">
        <v>95.6</v>
      </c>
      <c r="F39" s="428">
        <v>0.25900000000000001</v>
      </c>
      <c r="G39" s="429">
        <v>6.01</v>
      </c>
      <c r="H39" s="428">
        <v>10.1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0.75" customHeight="1" x14ac:dyDescent="0.3">
      <c r="A40" s="430" t="s">
        <v>14</v>
      </c>
      <c r="B40" s="431" t="s">
        <v>232</v>
      </c>
      <c r="C40" s="432" t="s">
        <v>233</v>
      </c>
      <c r="D40" s="433" t="s">
        <v>234</v>
      </c>
      <c r="E40" s="433" t="s">
        <v>235</v>
      </c>
      <c r="F40" s="433" t="s">
        <v>236</v>
      </c>
      <c r="G40" s="433" t="s">
        <v>237</v>
      </c>
      <c r="H40" s="433" t="s">
        <v>238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430"/>
      <c r="B41" s="426" t="s">
        <v>239</v>
      </c>
      <c r="C41" s="434" t="s">
        <v>240</v>
      </c>
      <c r="D41" s="427">
        <v>50</v>
      </c>
      <c r="E41" s="428">
        <v>56.6</v>
      </c>
      <c r="F41" s="428">
        <v>2.4300000000000002</v>
      </c>
      <c r="G41" s="429">
        <v>4.5599999999999996</v>
      </c>
      <c r="H41" s="428">
        <v>1.44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">
      <c r="A42" s="430"/>
      <c r="B42" s="396" t="s">
        <v>241</v>
      </c>
      <c r="C42" s="384"/>
      <c r="D42" s="398">
        <v>50</v>
      </c>
      <c r="E42" s="398">
        <v>17.2</v>
      </c>
      <c r="F42" s="398">
        <v>3.07</v>
      </c>
      <c r="G42" s="398">
        <v>0.10299999999999999</v>
      </c>
      <c r="H42" s="398">
        <v>1.03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9.5" x14ac:dyDescent="0.3">
      <c r="A43" s="423"/>
      <c r="B43" s="435" t="s">
        <v>242</v>
      </c>
      <c r="C43" s="436"/>
      <c r="D43" s="437">
        <v>80</v>
      </c>
      <c r="E43" s="424">
        <v>58.057142857142843</v>
      </c>
      <c r="F43" s="424">
        <v>12.342857142857142</v>
      </c>
      <c r="G43" s="424">
        <v>7.9999999999999988E-2</v>
      </c>
      <c r="H43" s="424">
        <v>1.52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">
      <c r="A44" s="423"/>
      <c r="B44" s="435" t="s">
        <v>167</v>
      </c>
      <c r="C44" s="390" t="s">
        <v>243</v>
      </c>
      <c r="D44" s="437">
        <v>80</v>
      </c>
      <c r="E44" s="424">
        <v>70.917600000000007</v>
      </c>
      <c r="F44" s="424">
        <v>11.943199999999999</v>
      </c>
      <c r="G44" s="424">
        <v>2.7591999999999994</v>
      </c>
      <c r="H44" s="424">
        <v>1.1535999999999997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">
      <c r="A45" s="423"/>
      <c r="B45" s="435" t="s">
        <v>244</v>
      </c>
      <c r="C45" s="384" t="s">
        <v>245</v>
      </c>
      <c r="D45" s="437">
        <v>100</v>
      </c>
      <c r="E45" s="424">
        <v>23.2</v>
      </c>
      <c r="F45" s="424">
        <v>3.54</v>
      </c>
      <c r="G45" s="424">
        <v>0.2</v>
      </c>
      <c r="H45" s="424">
        <v>0.78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423"/>
      <c r="B46" s="438" t="s">
        <v>246</v>
      </c>
      <c r="C46" s="384" t="s">
        <v>247</v>
      </c>
      <c r="D46" s="437">
        <v>100</v>
      </c>
      <c r="E46" s="424">
        <v>40.700000000000003</v>
      </c>
      <c r="F46" s="424">
        <v>6.67</v>
      </c>
      <c r="G46" s="424">
        <v>0.247</v>
      </c>
      <c r="H46" s="424">
        <v>1.72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2" ht="18.95" customHeight="1" x14ac:dyDescent="0.3">
      <c r="A47" s="423"/>
      <c r="B47" s="439" t="s">
        <v>248</v>
      </c>
      <c r="C47" s="397"/>
      <c r="D47" s="419">
        <v>100</v>
      </c>
      <c r="E47" s="420">
        <v>20.2</v>
      </c>
      <c r="F47" s="420">
        <v>3</v>
      </c>
      <c r="G47" s="420">
        <v>0.16700000000000001</v>
      </c>
      <c r="H47" s="420">
        <v>0.7</v>
      </c>
    </row>
    <row r="48" spans="1:22" ht="18.95" customHeight="1" x14ac:dyDescent="0.3">
      <c r="A48" s="397"/>
      <c r="B48" s="97" t="s">
        <v>28</v>
      </c>
      <c r="C48" s="397" t="s">
        <v>29</v>
      </c>
      <c r="D48" s="33">
        <v>5</v>
      </c>
      <c r="E48" s="33">
        <v>32.189399999999999</v>
      </c>
      <c r="F48" s="33">
        <v>9.7050000000000011E-2</v>
      </c>
      <c r="G48" s="33">
        <v>3.5305500000000003</v>
      </c>
      <c r="H48" s="33">
        <v>1.3550000000000001E-2</v>
      </c>
    </row>
    <row r="49" spans="1:15" ht="18.95" customHeight="1" x14ac:dyDescent="0.3">
      <c r="A49" s="385"/>
      <c r="B49" s="97" t="s">
        <v>30</v>
      </c>
      <c r="C49" s="400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8.95" customHeight="1" x14ac:dyDescent="0.3">
      <c r="A50" s="385" t="s">
        <v>32</v>
      </c>
      <c r="B50" s="97" t="s">
        <v>148</v>
      </c>
      <c r="C50" s="390"/>
      <c r="D50" s="35">
        <v>50</v>
      </c>
      <c r="E50" s="33"/>
      <c r="F50" s="33"/>
      <c r="G50" s="33"/>
      <c r="H50" s="33"/>
    </row>
    <row r="51" spans="1:15" ht="18.95" customHeight="1" x14ac:dyDescent="0.3">
      <c r="A51" s="401"/>
      <c r="B51" s="97" t="s">
        <v>34</v>
      </c>
      <c r="C51" s="397"/>
      <c r="D51" s="33">
        <v>30</v>
      </c>
      <c r="E51" s="33">
        <v>72.674999999999997</v>
      </c>
      <c r="F51" s="33">
        <v>13.574999999999999</v>
      </c>
      <c r="G51" s="33">
        <v>0.46499999999999991</v>
      </c>
      <c r="H51" s="33">
        <v>2.6099999999999994</v>
      </c>
    </row>
    <row r="52" spans="1:15" ht="19.5" x14ac:dyDescent="0.3">
      <c r="A52" s="401"/>
      <c r="B52" s="32" t="s">
        <v>69</v>
      </c>
      <c r="C52" s="390"/>
      <c r="D52" s="31">
        <v>100</v>
      </c>
      <c r="E52" s="31">
        <v>39.975999999999999</v>
      </c>
      <c r="F52" s="31">
        <v>11.94</v>
      </c>
      <c r="G52" s="31">
        <v>0</v>
      </c>
      <c r="H52" s="31">
        <v>0.3</v>
      </c>
    </row>
    <row r="53" spans="1:15" ht="18.95" customHeight="1" x14ac:dyDescent="0.3">
      <c r="A53" s="402"/>
      <c r="B53" s="6"/>
      <c r="C53" s="6" t="s">
        <v>36</v>
      </c>
      <c r="D53" s="440"/>
      <c r="E53" s="441">
        <f>SUM(E38:E52)</f>
        <v>729.19184285714277</v>
      </c>
      <c r="F53" s="441">
        <f>SUM(F38:F52)</f>
        <v>74.887107142857147</v>
      </c>
      <c r="G53" s="441">
        <f>SUM(G38:G52)</f>
        <v>31.218450000000001</v>
      </c>
      <c r="H53" s="441">
        <f>SUM(H38:H52)</f>
        <v>36.79045</v>
      </c>
    </row>
    <row r="54" spans="1:15" s="200" customFormat="1" ht="27.75" x14ac:dyDescent="0.5">
      <c r="A54" s="405" t="str">
        <f>A8</f>
        <v>10. nädal</v>
      </c>
      <c r="B54" s="900"/>
      <c r="C54" s="901"/>
      <c r="D54" s="901"/>
      <c r="E54" s="901"/>
      <c r="F54" s="901"/>
      <c r="G54" s="901"/>
      <c r="H54" s="902"/>
    </row>
    <row r="55" spans="1:15" ht="50.1" customHeight="1" x14ac:dyDescent="0.3">
      <c r="A55" s="381" t="s">
        <v>70</v>
      </c>
      <c r="B55" s="406">
        <f>B9+3</f>
        <v>46086</v>
      </c>
      <c r="C55" s="381" t="s">
        <v>4</v>
      </c>
      <c r="D55" s="382" t="s">
        <v>5</v>
      </c>
      <c r="E55" s="382" t="s">
        <v>6</v>
      </c>
      <c r="F55" s="382" t="s">
        <v>7</v>
      </c>
      <c r="G55" s="382" t="s">
        <v>8</v>
      </c>
      <c r="H55" s="382" t="s">
        <v>9</v>
      </c>
    </row>
    <row r="56" spans="1:15" s="13" customFormat="1" ht="30.75" customHeight="1" x14ac:dyDescent="0.3">
      <c r="A56" s="407"/>
      <c r="B56" s="442" t="s">
        <v>249</v>
      </c>
      <c r="C56" s="384" t="s">
        <v>250</v>
      </c>
      <c r="D56" s="424">
        <v>70</v>
      </c>
      <c r="E56" s="424">
        <v>101.7128</v>
      </c>
      <c r="F56" s="424">
        <v>4.5184999999999995</v>
      </c>
      <c r="G56" s="424">
        <v>7.2470999999999997</v>
      </c>
      <c r="H56" s="424">
        <v>4.7858999999999998</v>
      </c>
      <c r="J56" s="12"/>
      <c r="K56" s="11"/>
      <c r="L56" s="11"/>
      <c r="M56" s="11"/>
      <c r="N56" s="11"/>
      <c r="O56" s="11"/>
    </row>
    <row r="57" spans="1:15" ht="50.1" customHeight="1" x14ac:dyDescent="0.3">
      <c r="A57" s="385"/>
      <c r="B57" s="442" t="s">
        <v>251</v>
      </c>
      <c r="C57" s="384" t="s">
        <v>252</v>
      </c>
      <c r="D57" s="424">
        <v>70</v>
      </c>
      <c r="E57" s="424">
        <v>73.5</v>
      </c>
      <c r="F57" s="424">
        <v>2.6390000000000002</v>
      </c>
      <c r="G57" s="424">
        <v>4.6270000000000007</v>
      </c>
      <c r="H57" s="424">
        <v>4.9279999999999999</v>
      </c>
    </row>
    <row r="58" spans="1:15" ht="33" x14ac:dyDescent="0.3">
      <c r="A58" s="385" t="s">
        <v>14</v>
      </c>
      <c r="B58" s="443" t="s">
        <v>253</v>
      </c>
      <c r="C58" s="384" t="s">
        <v>254</v>
      </c>
      <c r="D58" s="424">
        <v>50</v>
      </c>
      <c r="E58" s="424">
        <v>29.957000000000001</v>
      </c>
      <c r="F58" s="424">
        <v>2.4889999999999994</v>
      </c>
      <c r="G58" s="424">
        <v>2.0615000000000001</v>
      </c>
      <c r="H58" s="424">
        <v>0.72899999999999987</v>
      </c>
    </row>
    <row r="59" spans="1:15" ht="19.5" x14ac:dyDescent="0.3">
      <c r="A59" s="385"/>
      <c r="B59" s="443" t="s">
        <v>255</v>
      </c>
      <c r="C59" s="384"/>
      <c r="D59" s="424">
        <v>50</v>
      </c>
      <c r="E59" s="424">
        <v>17.236499999999999</v>
      </c>
      <c r="F59" s="424">
        <v>4.5220000000000002</v>
      </c>
      <c r="G59" s="424">
        <v>0.1065</v>
      </c>
      <c r="H59" s="424">
        <v>0.31900000000000001</v>
      </c>
    </row>
    <row r="60" spans="1:15" ht="19.5" x14ac:dyDescent="0.35">
      <c r="A60" s="385"/>
      <c r="B60" s="150" t="s">
        <v>95</v>
      </c>
      <c r="C60" s="444" t="s">
        <v>142</v>
      </c>
      <c r="D60" s="151">
        <v>80</v>
      </c>
      <c r="E60" s="151">
        <v>70.400000000000006</v>
      </c>
      <c r="F60" s="151">
        <v>13.5</v>
      </c>
      <c r="G60" s="151">
        <v>0.498</v>
      </c>
      <c r="H60" s="151">
        <v>2.42</v>
      </c>
    </row>
    <row r="61" spans="1:15" ht="19.5" x14ac:dyDescent="0.35">
      <c r="A61" s="385"/>
      <c r="B61" s="445" t="s">
        <v>78</v>
      </c>
      <c r="C61" s="446" t="s">
        <v>79</v>
      </c>
      <c r="D61" s="447">
        <v>80</v>
      </c>
      <c r="E61" s="447">
        <v>142</v>
      </c>
      <c r="F61" s="447">
        <v>27.3</v>
      </c>
      <c r="G61" s="447">
        <v>0.92</v>
      </c>
      <c r="H61" s="447">
        <v>4.72</v>
      </c>
    </row>
    <row r="62" spans="1:15" ht="19.5" x14ac:dyDescent="0.35">
      <c r="A62" s="416"/>
      <c r="B62" s="445" t="s">
        <v>256</v>
      </c>
      <c r="C62" s="390" t="s">
        <v>257</v>
      </c>
      <c r="D62" s="447">
        <v>100</v>
      </c>
      <c r="E62" s="447">
        <v>20.399999999999999</v>
      </c>
      <c r="F62" s="447">
        <v>3.14</v>
      </c>
      <c r="G62" s="447">
        <v>0.12</v>
      </c>
      <c r="H62" s="447">
        <v>0.84</v>
      </c>
    </row>
    <row r="63" spans="1:15" ht="19.5" x14ac:dyDescent="0.35">
      <c r="A63" s="416"/>
      <c r="B63" s="445" t="s">
        <v>258</v>
      </c>
      <c r="C63" s="384"/>
      <c r="D63" s="447">
        <v>100</v>
      </c>
      <c r="E63" s="447">
        <v>14.2</v>
      </c>
      <c r="F63" s="447">
        <v>1.28</v>
      </c>
      <c r="G63" s="447">
        <v>0.16</v>
      </c>
      <c r="H63" s="447">
        <v>1.34</v>
      </c>
    </row>
    <row r="64" spans="1:15" ht="19.5" x14ac:dyDescent="0.35">
      <c r="A64" s="412"/>
      <c r="B64" s="445" t="s">
        <v>259</v>
      </c>
      <c r="C64" s="384"/>
      <c r="D64" s="447">
        <v>100</v>
      </c>
      <c r="E64" s="447">
        <v>87.6</v>
      </c>
      <c r="F64" s="447">
        <v>13.4</v>
      </c>
      <c r="G64" s="447">
        <v>0.78300000000000003</v>
      </c>
      <c r="H64" s="447">
        <v>4.8899999999999997</v>
      </c>
    </row>
    <row r="65" spans="1:16" ht="19.5" x14ac:dyDescent="0.35">
      <c r="A65" s="416"/>
      <c r="B65" s="445" t="s">
        <v>28</v>
      </c>
      <c r="C65" s="397" t="s">
        <v>29</v>
      </c>
      <c r="D65" s="447">
        <v>5</v>
      </c>
      <c r="E65" s="447">
        <v>32.189399999999999</v>
      </c>
      <c r="F65" s="447">
        <v>9.7050000000000011E-2</v>
      </c>
      <c r="G65" s="447">
        <v>3.5305500000000003</v>
      </c>
      <c r="H65" s="447">
        <v>1.3550000000000001E-2</v>
      </c>
    </row>
    <row r="66" spans="1:16" ht="19.5" x14ac:dyDescent="0.35">
      <c r="A66" s="401"/>
      <c r="B66" s="445" t="s">
        <v>30</v>
      </c>
      <c r="C66" s="400" t="s">
        <v>31</v>
      </c>
      <c r="D66" s="447">
        <v>10</v>
      </c>
      <c r="E66" s="447">
        <v>91.315049999999999</v>
      </c>
      <c r="F66" s="447">
        <v>1.92</v>
      </c>
      <c r="G66" s="447">
        <v>7.7350499999999993</v>
      </c>
      <c r="H66" s="447">
        <v>4.2349499999999995</v>
      </c>
      <c r="J66" s="12"/>
      <c r="K66" s="11"/>
      <c r="L66" s="11"/>
      <c r="M66" s="11"/>
      <c r="N66" s="11"/>
      <c r="O66" s="11"/>
    </row>
    <row r="67" spans="1:16" ht="19.5" x14ac:dyDescent="0.35">
      <c r="A67" s="448" t="s">
        <v>32</v>
      </c>
      <c r="B67" s="445" t="s">
        <v>260</v>
      </c>
      <c r="C67" s="397"/>
      <c r="D67" s="447">
        <v>50</v>
      </c>
      <c r="E67" s="447"/>
      <c r="F67" s="447"/>
      <c r="G67" s="447"/>
      <c r="H67" s="447"/>
      <c r="J67" s="12"/>
      <c r="K67" s="11"/>
      <c r="L67" s="11"/>
      <c r="M67" s="11"/>
      <c r="N67" s="11"/>
      <c r="O67" s="11"/>
    </row>
    <row r="68" spans="1:16" ht="19.5" x14ac:dyDescent="0.35">
      <c r="A68" s="401"/>
      <c r="B68" s="445" t="s">
        <v>34</v>
      </c>
      <c r="C68" s="384"/>
      <c r="D68" s="447">
        <v>30</v>
      </c>
      <c r="E68" s="447">
        <v>72.674999999999997</v>
      </c>
      <c r="F68" s="447">
        <v>13.574999999999999</v>
      </c>
      <c r="G68" s="447">
        <v>0.46499999999999991</v>
      </c>
      <c r="H68" s="447">
        <v>2.6099999999999994</v>
      </c>
    </row>
    <row r="69" spans="1:16" ht="18.95" customHeight="1" x14ac:dyDescent="0.3">
      <c r="A69" s="401"/>
      <c r="B69" s="396" t="s">
        <v>35</v>
      </c>
      <c r="C69" s="397"/>
      <c r="D69" s="398">
        <v>100</v>
      </c>
      <c r="E69" s="398">
        <v>48.076000000000001</v>
      </c>
      <c r="F69" s="398">
        <v>13.48</v>
      </c>
      <c r="G69" s="398">
        <v>0</v>
      </c>
      <c r="H69" s="398">
        <v>0</v>
      </c>
    </row>
    <row r="70" spans="1:16" ht="18.95" customHeight="1" x14ac:dyDescent="0.35">
      <c r="A70" s="402"/>
      <c r="B70" s="36"/>
      <c r="C70" s="6" t="s">
        <v>36</v>
      </c>
      <c r="D70" s="449"/>
      <c r="E70" s="450">
        <f>SUM(E56:E69)</f>
        <v>801.26175000000001</v>
      </c>
      <c r="F70" s="450">
        <f>SUM(F56:F69)</f>
        <v>101.86055000000002</v>
      </c>
      <c r="G70" s="450">
        <f>SUM(G56:G69)</f>
        <v>28.253699999999998</v>
      </c>
      <c r="H70" s="450">
        <f>SUM(H56:H69)</f>
        <v>31.830399999999997</v>
      </c>
    </row>
    <row r="71" spans="1:16" s="200" customFormat="1" ht="27.75" x14ac:dyDescent="0.5">
      <c r="A71" s="405" t="str">
        <f>A8</f>
        <v>10. nädal</v>
      </c>
      <c r="B71" s="900"/>
      <c r="C71" s="901"/>
      <c r="D71" s="901"/>
      <c r="E71" s="901"/>
      <c r="F71" s="901"/>
      <c r="G71" s="901"/>
      <c r="H71" s="902"/>
    </row>
    <row r="72" spans="1:16" ht="50.1" customHeight="1" x14ac:dyDescent="0.3">
      <c r="A72" s="381" t="s">
        <v>86</v>
      </c>
      <c r="B72" s="406">
        <f>B9+4</f>
        <v>46087</v>
      </c>
      <c r="C72" s="381" t="s">
        <v>4</v>
      </c>
      <c r="D72" s="382" t="s">
        <v>5</v>
      </c>
      <c r="E72" s="382" t="s">
        <v>6</v>
      </c>
      <c r="F72" s="382" t="s">
        <v>7</v>
      </c>
      <c r="G72" s="382" t="s">
        <v>8</v>
      </c>
      <c r="H72" s="382" t="s">
        <v>9</v>
      </c>
    </row>
    <row r="73" spans="1:16" ht="19.5" x14ac:dyDescent="0.3">
      <c r="A73" s="423"/>
      <c r="B73" s="396" t="s">
        <v>261</v>
      </c>
      <c r="C73" s="390" t="s">
        <v>262</v>
      </c>
      <c r="D73" s="424">
        <v>125</v>
      </c>
      <c r="E73" s="424">
        <v>146</v>
      </c>
      <c r="F73" s="424">
        <v>12.4</v>
      </c>
      <c r="G73" s="451">
        <v>7.64</v>
      </c>
      <c r="H73" s="424">
        <v>6.16</v>
      </c>
      <c r="I73" s="184"/>
      <c r="J73" s="53"/>
      <c r="K73" s="52"/>
      <c r="L73" s="68"/>
      <c r="M73" s="68"/>
      <c r="N73" s="68"/>
      <c r="O73" s="68"/>
      <c r="P73" s="68"/>
    </row>
    <row r="74" spans="1:16" ht="50.1" customHeight="1" x14ac:dyDescent="0.3">
      <c r="A74" s="385"/>
      <c r="B74" s="396" t="s">
        <v>263</v>
      </c>
      <c r="C74" s="414" t="s">
        <v>264</v>
      </c>
      <c r="D74" s="424">
        <v>125</v>
      </c>
      <c r="E74" s="424">
        <v>156</v>
      </c>
      <c r="F74" s="424">
        <v>22.2</v>
      </c>
      <c r="G74" s="451">
        <v>4.3899999999999997</v>
      </c>
      <c r="H74" s="424">
        <v>6.3</v>
      </c>
      <c r="I74" s="178"/>
      <c r="J74" s="53"/>
      <c r="K74" s="89"/>
      <c r="L74" s="68"/>
      <c r="M74" s="68"/>
      <c r="N74" s="68"/>
      <c r="O74" s="68"/>
      <c r="P74" s="68"/>
    </row>
    <row r="75" spans="1:16" ht="33" x14ac:dyDescent="0.3">
      <c r="A75" s="452" t="s">
        <v>14</v>
      </c>
      <c r="B75" s="408" t="s">
        <v>265</v>
      </c>
      <c r="C75" s="387" t="s">
        <v>266</v>
      </c>
      <c r="D75" s="398">
        <v>50</v>
      </c>
      <c r="E75" s="424">
        <v>46.2</v>
      </c>
      <c r="F75" s="424">
        <v>6.7</v>
      </c>
      <c r="G75" s="451">
        <v>1.585</v>
      </c>
      <c r="H75" s="424">
        <v>1.0349999999999999</v>
      </c>
      <c r="I75" s="185"/>
      <c r="J75" s="67"/>
      <c r="K75" s="71"/>
      <c r="L75" s="85"/>
      <c r="M75" s="68"/>
      <c r="N75" s="68"/>
      <c r="O75" s="68"/>
      <c r="P75" s="68"/>
    </row>
    <row r="76" spans="1:16" ht="19.5" x14ac:dyDescent="0.3">
      <c r="A76" s="423"/>
      <c r="B76" s="396" t="s">
        <v>267</v>
      </c>
      <c r="C76" s="390" t="s">
        <v>268</v>
      </c>
      <c r="D76" s="398">
        <v>50</v>
      </c>
      <c r="E76" s="424">
        <v>78</v>
      </c>
      <c r="F76" s="424">
        <v>5.2</v>
      </c>
      <c r="G76" s="451">
        <v>5.75</v>
      </c>
      <c r="H76" s="424">
        <v>1.39</v>
      </c>
      <c r="I76" s="184"/>
      <c r="J76" s="53"/>
      <c r="K76" s="52"/>
      <c r="L76" s="85"/>
      <c r="M76" s="68"/>
      <c r="N76" s="68"/>
      <c r="O76" s="68"/>
      <c r="P76" s="68"/>
    </row>
    <row r="77" spans="1:16" ht="19.5" x14ac:dyDescent="0.3">
      <c r="A77" s="423"/>
      <c r="B77" s="408" t="s">
        <v>269</v>
      </c>
      <c r="C77" s="388"/>
      <c r="D77" s="398">
        <v>50</v>
      </c>
      <c r="E77" s="424">
        <v>22.9</v>
      </c>
      <c r="F77" s="424">
        <v>1.54</v>
      </c>
      <c r="G77" s="451">
        <v>0.27500000000000002</v>
      </c>
      <c r="H77" s="424">
        <v>2.4750000000000001</v>
      </c>
      <c r="I77" s="184"/>
      <c r="J77" s="67"/>
      <c r="K77" s="186"/>
      <c r="L77" s="85"/>
      <c r="M77" s="68"/>
      <c r="N77" s="68"/>
      <c r="O77" s="68"/>
      <c r="P77" s="68"/>
    </row>
    <row r="78" spans="1:16" ht="19.5" x14ac:dyDescent="0.3">
      <c r="A78" s="453"/>
      <c r="B78" s="408" t="s">
        <v>270</v>
      </c>
      <c r="C78" s="384" t="s">
        <v>271</v>
      </c>
      <c r="D78" s="424">
        <v>100</v>
      </c>
      <c r="E78" s="424">
        <v>57.6</v>
      </c>
      <c r="F78" s="424">
        <v>3.88</v>
      </c>
      <c r="G78" s="451">
        <v>3.5</v>
      </c>
      <c r="H78" s="424">
        <v>1.92</v>
      </c>
      <c r="I78" s="187"/>
      <c r="J78" s="67"/>
      <c r="K78" s="84"/>
      <c r="L78" s="68"/>
      <c r="M78" s="68"/>
      <c r="N78" s="68"/>
      <c r="O78" s="68"/>
      <c r="P78" s="68"/>
    </row>
    <row r="79" spans="1:16" ht="19.5" x14ac:dyDescent="0.3">
      <c r="A79" s="453"/>
      <c r="B79" s="408" t="s">
        <v>272</v>
      </c>
      <c r="C79" s="384"/>
      <c r="D79" s="398">
        <v>100</v>
      </c>
      <c r="E79" s="424">
        <v>35.200000000000003</v>
      </c>
      <c r="F79" s="424">
        <v>7.16</v>
      </c>
      <c r="G79" s="451">
        <v>0.2</v>
      </c>
      <c r="H79" s="424">
        <v>0.45</v>
      </c>
      <c r="I79" s="187"/>
      <c r="J79" s="67"/>
      <c r="K79" s="84"/>
      <c r="L79" s="85"/>
      <c r="M79" s="68"/>
      <c r="N79" s="68"/>
      <c r="O79" s="68"/>
      <c r="P79" s="68"/>
    </row>
    <row r="80" spans="1:16" ht="18.95" customHeight="1" x14ac:dyDescent="0.3">
      <c r="A80" s="453"/>
      <c r="B80" s="152" t="s">
        <v>273</v>
      </c>
      <c r="C80" s="384"/>
      <c r="D80" s="398">
        <v>100</v>
      </c>
      <c r="E80" s="424">
        <v>51.5</v>
      </c>
      <c r="F80" s="424">
        <v>7.21</v>
      </c>
      <c r="G80" s="451">
        <v>0.33</v>
      </c>
      <c r="H80" s="424">
        <v>2.76</v>
      </c>
      <c r="I80" s="187"/>
      <c r="J80" s="67"/>
      <c r="K80" s="84"/>
      <c r="L80" s="85"/>
      <c r="M80" s="68"/>
      <c r="N80" s="68"/>
      <c r="O80" s="68"/>
      <c r="P80" s="68"/>
    </row>
    <row r="81" spans="1:16" ht="18.95" customHeight="1" x14ac:dyDescent="0.3">
      <c r="A81" s="453"/>
      <c r="B81" s="396" t="s">
        <v>28</v>
      </c>
      <c r="C81" s="397" t="s">
        <v>29</v>
      </c>
      <c r="D81" s="398">
        <v>5</v>
      </c>
      <c r="E81" s="398">
        <v>32.189399999999999</v>
      </c>
      <c r="F81" s="398">
        <v>9.7050000000000011E-2</v>
      </c>
      <c r="G81" s="437">
        <v>3.5305500000000003</v>
      </c>
      <c r="H81" s="398">
        <v>1.3550000000000001E-2</v>
      </c>
      <c r="I81" s="187"/>
      <c r="J81" s="53"/>
      <c r="K81" s="95"/>
      <c r="L81" s="85"/>
      <c r="M81" s="85"/>
      <c r="N81" s="85"/>
      <c r="O81" s="85"/>
      <c r="P81" s="85"/>
    </row>
    <row r="82" spans="1:16" ht="19.5" x14ac:dyDescent="0.3">
      <c r="A82" s="453"/>
      <c r="B82" s="34" t="s">
        <v>30</v>
      </c>
      <c r="C82" s="400" t="s">
        <v>31</v>
      </c>
      <c r="D82" s="33">
        <v>10</v>
      </c>
      <c r="E82" s="33">
        <v>91.315049999999999</v>
      </c>
      <c r="F82" s="33">
        <v>1.92</v>
      </c>
      <c r="G82" s="183">
        <v>7.7350499999999993</v>
      </c>
      <c r="H82" s="398">
        <v>4.2349499999999995</v>
      </c>
      <c r="I82" s="187"/>
      <c r="J82" s="53"/>
      <c r="K82" s="181"/>
      <c r="L82" s="85"/>
      <c r="M82" s="85"/>
      <c r="N82" s="85"/>
      <c r="O82" s="85"/>
      <c r="P82" s="85"/>
    </row>
    <row r="83" spans="1:16" ht="18.95" customHeight="1" x14ac:dyDescent="0.3">
      <c r="A83" s="385" t="s">
        <v>32</v>
      </c>
      <c r="B83" s="34" t="s">
        <v>148</v>
      </c>
      <c r="C83" s="454"/>
      <c r="D83" s="35">
        <v>50</v>
      </c>
      <c r="E83" s="33"/>
      <c r="F83" s="33"/>
      <c r="G83" s="183"/>
      <c r="H83" s="398"/>
      <c r="I83" s="178"/>
      <c r="J83" s="53"/>
      <c r="K83" s="188"/>
      <c r="L83" s="51"/>
      <c r="M83" s="85"/>
      <c r="N83" s="85"/>
      <c r="O83" s="85"/>
      <c r="P83" s="85"/>
    </row>
    <row r="84" spans="1:16" ht="18.95" customHeight="1" x14ac:dyDescent="0.3">
      <c r="A84" s="385"/>
      <c r="B84" s="34" t="s">
        <v>34</v>
      </c>
      <c r="C84" s="400"/>
      <c r="D84" s="33">
        <v>30</v>
      </c>
      <c r="E84" s="33">
        <v>72.674999999999997</v>
      </c>
      <c r="F84" s="33">
        <v>13.574999999999999</v>
      </c>
      <c r="G84" s="183">
        <v>0.46499999999999991</v>
      </c>
      <c r="H84" s="398">
        <v>2.6099999999999994</v>
      </c>
      <c r="I84" s="178"/>
      <c r="J84" s="53"/>
      <c r="K84" s="181"/>
      <c r="L84" s="85"/>
      <c r="M84" s="85"/>
      <c r="N84" s="85"/>
      <c r="O84" s="85"/>
      <c r="P84" s="85"/>
    </row>
    <row r="85" spans="1:16" ht="19.5" x14ac:dyDescent="0.3">
      <c r="A85" s="430"/>
      <c r="B85" s="455" t="s">
        <v>85</v>
      </c>
      <c r="C85" s="397"/>
      <c r="D85" s="419">
        <v>100</v>
      </c>
      <c r="E85" s="420">
        <v>43</v>
      </c>
      <c r="F85" s="420">
        <v>8.43</v>
      </c>
      <c r="G85" s="427">
        <v>0.14299999999999999</v>
      </c>
      <c r="H85" s="420">
        <v>1.1399999999999999</v>
      </c>
    </row>
    <row r="86" spans="1:16" ht="18.95" customHeight="1" x14ac:dyDescent="0.35">
      <c r="A86" s="402"/>
      <c r="B86" s="36"/>
      <c r="C86" s="6" t="s">
        <v>36</v>
      </c>
      <c r="D86" s="456"/>
      <c r="E86" s="441">
        <f>SUM(E73:E85)</f>
        <v>832.57944999999995</v>
      </c>
      <c r="F86" s="441">
        <f>SUM(F73:F85)</f>
        <v>90.312049999999999</v>
      </c>
      <c r="G86" s="441">
        <f>SUM(G73:G85)</f>
        <v>35.543599999999998</v>
      </c>
      <c r="H86" s="441">
        <f>SUM(H73:H85)</f>
        <v>30.488500000000002</v>
      </c>
    </row>
    <row r="87" spans="1:16" ht="18.95" customHeight="1" x14ac:dyDescent="0.3">
      <c r="A87" s="887" t="s">
        <v>110</v>
      </c>
      <c r="B87" s="866"/>
      <c r="C87" s="866"/>
      <c r="D87" s="888"/>
      <c r="E87" s="457">
        <f>AVERAGE(E24,E35,E86,E70,E53)</f>
        <v>729.40157857142856</v>
      </c>
      <c r="F87" s="5">
        <f>AVERAGE(F24,F35,F86,F70,F53)</f>
        <v>85.501918095238096</v>
      </c>
      <c r="G87" s="5">
        <f>AVERAGE(G24,G35,G86,G70,G53)</f>
        <v>28.850203333333333</v>
      </c>
      <c r="H87" s="5">
        <f>AVERAGE(H24,H35,H86,H70,H53)</f>
        <v>28.856403333333333</v>
      </c>
    </row>
    <row r="88" spans="1:16" ht="18.95" customHeight="1" x14ac:dyDescent="0.3">
      <c r="A88" s="4"/>
      <c r="B88" s="3"/>
      <c r="C88" s="868" t="s">
        <v>274</v>
      </c>
      <c r="D88" s="869"/>
      <c r="E88" s="458"/>
      <c r="F88" s="459">
        <f>(F87*4)/E87*100</f>
        <v>46.888803428530061</v>
      </c>
      <c r="G88" s="459">
        <f>(G87*9)/E87*100</f>
        <v>35.597925426558824</v>
      </c>
      <c r="H88" s="459">
        <f>(H87*4)/E87*100</f>
        <v>15.824700237062892</v>
      </c>
    </row>
    <row r="89" spans="1:16" ht="18.95" customHeight="1" x14ac:dyDescent="0.3">
      <c r="A89" s="246"/>
      <c r="B89" s="2"/>
      <c r="C89" s="870" t="s">
        <v>112</v>
      </c>
      <c r="D89" s="899"/>
      <c r="E89" s="458" t="s">
        <v>113</v>
      </c>
      <c r="F89" s="459" t="s">
        <v>114</v>
      </c>
      <c r="G89" s="459" t="s">
        <v>115</v>
      </c>
      <c r="H89" s="459" t="s">
        <v>116</v>
      </c>
    </row>
    <row r="90" spans="1:16" ht="18.95" customHeight="1" x14ac:dyDescent="0.3">
      <c r="A90" s="884" t="s">
        <v>117</v>
      </c>
      <c r="B90" s="884"/>
      <c r="C90" s="884"/>
      <c r="D90" s="884"/>
      <c r="E90" s="898"/>
      <c r="F90" s="898"/>
      <c r="G90" s="898"/>
      <c r="H90" s="898"/>
    </row>
    <row r="91" spans="1:16" ht="18.95" customHeight="1" x14ac:dyDescent="0.3">
      <c r="A91" s="879" t="s">
        <v>118</v>
      </c>
      <c r="B91" s="853"/>
      <c r="C91" s="853"/>
      <c r="D91" s="853"/>
      <c r="E91" s="853"/>
      <c r="F91" s="853"/>
      <c r="G91" s="853"/>
      <c r="H91" s="880"/>
    </row>
    <row r="92" spans="1:16" ht="18.95" customHeight="1" x14ac:dyDescent="0.3">
      <c r="A92" s="881" t="s">
        <v>119</v>
      </c>
      <c r="B92" s="856"/>
      <c r="C92" s="856"/>
      <c r="D92" s="856"/>
      <c r="E92" s="856"/>
      <c r="F92" s="856"/>
      <c r="G92" s="856"/>
      <c r="H92" s="857"/>
    </row>
    <row r="93" spans="1:16" ht="18.95" customHeight="1" x14ac:dyDescent="0.3">
      <c r="A93" s="882" t="s">
        <v>120</v>
      </c>
      <c r="B93" s="859"/>
      <c r="C93" s="859"/>
      <c r="D93" s="859"/>
      <c r="E93" s="859"/>
      <c r="F93" s="859"/>
      <c r="G93" s="859"/>
      <c r="H93" s="860"/>
    </row>
    <row r="94" spans="1:16" ht="18.95" customHeight="1" x14ac:dyDescent="0.3">
      <c r="A94" s="882" t="s">
        <v>121</v>
      </c>
      <c r="B94" s="859"/>
      <c r="C94" s="859"/>
      <c r="D94" s="859"/>
      <c r="E94" s="859"/>
      <c r="F94" s="859"/>
      <c r="G94" s="859"/>
      <c r="H94" s="860"/>
    </row>
    <row r="95" spans="1:16" ht="18.95" customHeight="1" x14ac:dyDescent="0.3">
      <c r="A95" s="882" t="s">
        <v>122</v>
      </c>
      <c r="B95" s="859"/>
      <c r="C95" s="859"/>
      <c r="D95" s="859"/>
      <c r="E95" s="859"/>
      <c r="F95" s="859"/>
      <c r="G95" s="859"/>
      <c r="H95" s="860"/>
    </row>
    <row r="96" spans="1:16" ht="18.95" customHeight="1" x14ac:dyDescent="0.3">
      <c r="A96" s="896" t="s">
        <v>123</v>
      </c>
      <c r="B96" s="896"/>
      <c r="C96" s="896"/>
      <c r="D96" s="896"/>
      <c r="E96" s="896"/>
      <c r="F96" s="896"/>
      <c r="G96" s="896"/>
      <c r="H96" s="896"/>
    </row>
    <row r="97" spans="1:8" ht="18.95" customHeight="1" x14ac:dyDescent="0.3">
      <c r="A97" s="379" t="s">
        <v>124</v>
      </c>
      <c r="B97" s="76" t="s">
        <v>125</v>
      </c>
      <c r="C97" s="76"/>
      <c r="D97" s="76"/>
      <c r="E97" s="77"/>
      <c r="F97" s="77"/>
      <c r="G97" s="77"/>
      <c r="H97" s="380"/>
    </row>
    <row r="98" spans="1:8" ht="18.95" customHeight="1" x14ac:dyDescent="0.3">
      <c r="A98" s="75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247" t="s">
        <v>128</v>
      </c>
      <c r="B99" s="81" t="s">
        <v>129</v>
      </c>
      <c r="C99" s="81"/>
      <c r="D99" s="81"/>
      <c r="E99" s="82"/>
      <c r="F99" s="82"/>
      <c r="G99" s="82"/>
      <c r="H99" s="153"/>
    </row>
    <row r="100" spans="1:8" ht="18.95" customHeight="1" x14ac:dyDescent="0.3">
      <c r="A100" s="897" t="s">
        <v>130</v>
      </c>
      <c r="B100" s="897"/>
      <c r="C100" s="897"/>
      <c r="D100" s="897"/>
      <c r="E100" s="897"/>
      <c r="F100" s="897"/>
      <c r="G100" s="897"/>
      <c r="H100" s="897"/>
    </row>
    <row r="101" spans="1:8" ht="18.95" customHeight="1" x14ac:dyDescent="0.3">
      <c r="A101" s="895" t="s">
        <v>131</v>
      </c>
      <c r="B101" s="895"/>
      <c r="C101" s="895"/>
      <c r="D101" s="895"/>
      <c r="E101" s="895"/>
      <c r="F101" s="895"/>
      <c r="G101" s="895"/>
      <c r="H101" s="895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36:H36"/>
    <mergeCell ref="B54:H54"/>
    <mergeCell ref="B71:H71"/>
    <mergeCell ref="B25:H25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34" fitToHeight="0" orientation="portrait" r:id="rId1"/>
  <rowBreaks count="1" manualBreakCount="1">
    <brk id="5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6CC8-A70E-4F25-80B4-5EA45FFF2894}">
  <sheetPr>
    <tabColor theme="9" tint="0.79998168889431442"/>
  </sheetPr>
  <dimension ref="A1:W101"/>
  <sheetViews>
    <sheetView topLeftCell="A4" zoomScale="80" zoomScaleNormal="80" workbookViewId="0">
      <selection activeCell="A72" sqref="A72:B85"/>
    </sheetView>
  </sheetViews>
  <sheetFormatPr defaultColWidth="9.25" defaultRowHeight="16.5" x14ac:dyDescent="0.3"/>
  <cols>
    <col min="1" max="1" width="25.625" style="1" customWidth="1"/>
    <col min="2" max="2" width="60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863" t="e" vm="1">
        <v>#VALUE!</v>
      </c>
      <c r="B1" s="863"/>
      <c r="C1" s="30"/>
    </row>
    <row r="2" spans="1:8" ht="18.95" customHeight="1" x14ac:dyDescent="0.3">
      <c r="A2" s="863"/>
      <c r="B2" s="863"/>
      <c r="C2" s="30"/>
    </row>
    <row r="3" spans="1:8" ht="18.95" customHeight="1" x14ac:dyDescent="0.3">
      <c r="A3" s="863"/>
      <c r="B3" s="863"/>
      <c r="C3" s="30"/>
    </row>
    <row r="4" spans="1:8" ht="18.95" customHeight="1" x14ac:dyDescent="0.3">
      <c r="A4" s="863"/>
      <c r="B4" s="863"/>
      <c r="C4" s="30"/>
    </row>
    <row r="5" spans="1:8" ht="18.95" customHeight="1" x14ac:dyDescent="0.3">
      <c r="A5" s="863"/>
      <c r="B5" s="863"/>
      <c r="C5" s="30"/>
    </row>
    <row r="6" spans="1:8" ht="32.25" customHeight="1" x14ac:dyDescent="0.3">
      <c r="A6" s="842" t="s">
        <v>0</v>
      </c>
      <c r="B6" s="842"/>
      <c r="C6" s="30"/>
    </row>
    <row r="7" spans="1:8" ht="32.25" x14ac:dyDescent="0.55000000000000004">
      <c r="A7" s="864" t="s">
        <v>1</v>
      </c>
      <c r="B7" s="864"/>
      <c r="C7" s="28"/>
    </row>
    <row r="8" spans="1:8" ht="27.75" x14ac:dyDescent="0.5">
      <c r="A8" s="203" t="s">
        <v>275</v>
      </c>
      <c r="B8" s="204"/>
      <c r="C8" s="28"/>
      <c r="D8" s="27"/>
      <c r="E8" s="27"/>
    </row>
    <row r="9" spans="1:8" s="13" customFormat="1" ht="50.1" customHeight="1" x14ac:dyDescent="0.5">
      <c r="A9" s="460" t="s">
        <v>3</v>
      </c>
      <c r="B9" s="240">
        <v>46090</v>
      </c>
      <c r="C9" s="460" t="s">
        <v>4</v>
      </c>
      <c r="D9" s="461" t="s">
        <v>5</v>
      </c>
      <c r="E9" s="461" t="s">
        <v>6</v>
      </c>
      <c r="F9" s="461" t="s">
        <v>7</v>
      </c>
      <c r="G9" s="461" t="s">
        <v>8</v>
      </c>
      <c r="H9" s="461" t="s">
        <v>9</v>
      </c>
    </row>
    <row r="10" spans="1:8" ht="19.5" x14ac:dyDescent="0.35">
      <c r="A10" s="462"/>
      <c r="B10" s="39" t="s">
        <v>276</v>
      </c>
      <c r="C10" s="463" t="s">
        <v>277</v>
      </c>
      <c r="D10" s="38">
        <v>70</v>
      </c>
      <c r="E10" s="37">
        <v>93.333333333333329</v>
      </c>
      <c r="F10" s="37">
        <v>5.0574999999999992</v>
      </c>
      <c r="G10" s="37">
        <v>5.7108333333333317</v>
      </c>
      <c r="H10" s="37">
        <v>5.3899999999999988</v>
      </c>
    </row>
    <row r="11" spans="1:8" ht="33" x14ac:dyDescent="0.3">
      <c r="A11" s="464"/>
      <c r="B11" s="56" t="s">
        <v>278</v>
      </c>
      <c r="C11" s="465" t="s">
        <v>279</v>
      </c>
      <c r="D11" s="55">
        <v>70</v>
      </c>
      <c r="E11" s="54">
        <v>99.1</v>
      </c>
      <c r="F11" s="54">
        <v>2.72</v>
      </c>
      <c r="G11" s="54">
        <v>7</v>
      </c>
      <c r="H11" s="54">
        <v>5.84</v>
      </c>
    </row>
    <row r="12" spans="1:8" ht="39" x14ac:dyDescent="0.3">
      <c r="A12" s="466" t="s">
        <v>14</v>
      </c>
      <c r="B12" s="62" t="s">
        <v>280</v>
      </c>
      <c r="C12" s="467" t="s">
        <v>281</v>
      </c>
      <c r="D12" s="33">
        <v>50</v>
      </c>
      <c r="E12" s="40">
        <v>73</v>
      </c>
      <c r="F12" s="40">
        <v>5.3249999999999993</v>
      </c>
      <c r="G12" s="40">
        <v>3.8999999999999995</v>
      </c>
      <c r="H12" s="40">
        <v>3.1999999999999993</v>
      </c>
    </row>
    <row r="13" spans="1:8" ht="19.5" x14ac:dyDescent="0.3">
      <c r="A13" s="466"/>
      <c r="B13" s="468" t="s">
        <v>282</v>
      </c>
      <c r="C13" s="463"/>
      <c r="D13" s="469">
        <v>50</v>
      </c>
      <c r="E13" s="469">
        <v>23.9</v>
      </c>
      <c r="F13" s="469">
        <v>1.92</v>
      </c>
      <c r="G13" s="469">
        <v>0.36</v>
      </c>
      <c r="H13" s="469">
        <v>2.58</v>
      </c>
    </row>
    <row r="14" spans="1:8" ht="18.95" customHeight="1" x14ac:dyDescent="0.3">
      <c r="A14" s="470"/>
      <c r="B14" s="34" t="s">
        <v>19</v>
      </c>
      <c r="C14" s="465" t="s">
        <v>94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470"/>
      <c r="B15" s="471" t="s">
        <v>95</v>
      </c>
      <c r="C15" s="465" t="s">
        <v>283</v>
      </c>
      <c r="D15" s="472">
        <v>80</v>
      </c>
      <c r="E15" s="472">
        <v>70.400000000000006</v>
      </c>
      <c r="F15" s="472">
        <v>13.5</v>
      </c>
      <c r="G15" s="472">
        <v>0.498</v>
      </c>
      <c r="H15" s="472">
        <v>2.42</v>
      </c>
    </row>
    <row r="16" spans="1:8" ht="18.95" customHeight="1" x14ac:dyDescent="0.35">
      <c r="A16" s="470"/>
      <c r="B16" s="473" t="s">
        <v>284</v>
      </c>
      <c r="C16" s="470" t="s">
        <v>285</v>
      </c>
      <c r="D16" s="474">
        <v>100</v>
      </c>
      <c r="E16" s="474">
        <v>45.3</v>
      </c>
      <c r="F16" s="474">
        <v>8.64</v>
      </c>
      <c r="G16" s="474">
        <v>1.54</v>
      </c>
      <c r="H16" s="474">
        <v>0.57999999999999996</v>
      </c>
    </row>
    <row r="17" spans="1:23" ht="18.95" customHeight="1" x14ac:dyDescent="0.35">
      <c r="A17" s="470"/>
      <c r="B17" s="473" t="s">
        <v>286</v>
      </c>
      <c r="C17" s="475" t="s">
        <v>287</v>
      </c>
      <c r="D17" s="476">
        <v>100</v>
      </c>
      <c r="E17" s="476">
        <v>25.6</v>
      </c>
      <c r="F17" s="476">
        <v>1.43</v>
      </c>
      <c r="G17" s="476">
        <v>1.56</v>
      </c>
      <c r="H17" s="476">
        <v>0.99</v>
      </c>
    </row>
    <row r="18" spans="1:23" ht="18.95" customHeight="1" x14ac:dyDescent="0.35">
      <c r="A18" s="470"/>
      <c r="B18" s="477" t="s">
        <v>288</v>
      </c>
      <c r="C18" s="475"/>
      <c r="D18" s="472">
        <v>100</v>
      </c>
      <c r="E18" s="472">
        <v>45.74</v>
      </c>
      <c r="F18" s="472">
        <v>10.18</v>
      </c>
      <c r="G18" s="472">
        <v>0.26</v>
      </c>
      <c r="H18" s="472">
        <v>2.44</v>
      </c>
    </row>
    <row r="19" spans="1:23" ht="18.95" customHeight="1" x14ac:dyDescent="0.35">
      <c r="A19" s="470"/>
      <c r="B19" s="478" t="s">
        <v>28</v>
      </c>
      <c r="C19" s="479" t="s">
        <v>29</v>
      </c>
      <c r="D19" s="480">
        <v>5</v>
      </c>
      <c r="E19" s="480">
        <v>32.189399999999999</v>
      </c>
      <c r="F19" s="480">
        <v>9.7050000000000011E-2</v>
      </c>
      <c r="G19" s="480">
        <v>3.5305500000000003</v>
      </c>
      <c r="H19" s="480">
        <v>1.3550000000000001E-2</v>
      </c>
    </row>
    <row r="20" spans="1:23" ht="18.95" customHeight="1" x14ac:dyDescent="0.35">
      <c r="A20" s="481"/>
      <c r="B20" s="8" t="s">
        <v>30</v>
      </c>
      <c r="C20" s="482" t="s">
        <v>31</v>
      </c>
      <c r="D20" s="7">
        <v>10</v>
      </c>
      <c r="E20" s="7">
        <v>91.315049999999999</v>
      </c>
      <c r="F20" s="7">
        <v>1.92</v>
      </c>
      <c r="G20" s="7">
        <v>7.7350499999999993</v>
      </c>
      <c r="H20" s="7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81" t="s">
        <v>32</v>
      </c>
      <c r="B21" s="478" t="s">
        <v>260</v>
      </c>
      <c r="C21" s="465"/>
      <c r="D21" s="483">
        <v>50</v>
      </c>
      <c r="E21" s="480"/>
      <c r="F21" s="480"/>
      <c r="G21" s="480"/>
      <c r="H21" s="480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484"/>
      <c r="B22" s="485" t="s">
        <v>34</v>
      </c>
      <c r="C22" s="486"/>
      <c r="D22" s="487">
        <v>30</v>
      </c>
      <c r="E22" s="487">
        <v>72.674999999999997</v>
      </c>
      <c r="F22" s="487">
        <v>13.574999999999999</v>
      </c>
      <c r="G22" s="487">
        <v>0.46499999999999991</v>
      </c>
      <c r="H22" s="487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488"/>
      <c r="B23" s="8" t="s">
        <v>149</v>
      </c>
      <c r="C23" s="470"/>
      <c r="D23" s="7">
        <v>100</v>
      </c>
      <c r="E23" s="7">
        <v>39.975999999999999</v>
      </c>
      <c r="F23" s="7">
        <v>11.94</v>
      </c>
      <c r="G23" s="7">
        <v>0</v>
      </c>
      <c r="H23" s="7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89"/>
      <c r="B24" s="6"/>
      <c r="C24" s="6" t="s">
        <v>36</v>
      </c>
      <c r="D24" s="490"/>
      <c r="E24" s="491">
        <f>SUM(E10:E23)</f>
        <v>849.52878333333331</v>
      </c>
      <c r="F24" s="491">
        <f>SUM(F10:F23)</f>
        <v>102.50454999999999</v>
      </c>
      <c r="G24" s="491">
        <f>SUM(G10:G23)</f>
        <v>33.639433333333336</v>
      </c>
      <c r="H24" s="491">
        <f>SUM(H10:H23)</f>
        <v>35.138499999999993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7" customFormat="1" ht="27.75" x14ac:dyDescent="0.5">
      <c r="A25" s="492" t="str">
        <f>A8</f>
        <v>11. nädal</v>
      </c>
      <c r="B25" s="903"/>
      <c r="C25" s="904"/>
      <c r="D25" s="904"/>
      <c r="E25" s="904"/>
      <c r="F25" s="904"/>
      <c r="G25" s="904"/>
      <c r="H25" s="905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</row>
    <row r="26" spans="1:23" ht="50.1" customHeight="1" x14ac:dyDescent="0.3">
      <c r="A26" s="460" t="s">
        <v>37</v>
      </c>
      <c r="B26" s="493">
        <f>B9+1</f>
        <v>46091</v>
      </c>
      <c r="C26" s="460" t="s">
        <v>4</v>
      </c>
      <c r="D26" s="461" t="s">
        <v>5</v>
      </c>
      <c r="E26" s="461" t="s">
        <v>6</v>
      </c>
      <c r="F26" s="461" t="s">
        <v>7</v>
      </c>
      <c r="G26" s="461" t="s">
        <v>8</v>
      </c>
      <c r="H26" s="461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494"/>
      <c r="B27" s="495" t="s">
        <v>289</v>
      </c>
      <c r="C27" s="496" t="s">
        <v>290</v>
      </c>
      <c r="D27" s="497">
        <v>100</v>
      </c>
      <c r="E27" s="497">
        <v>63.3</v>
      </c>
      <c r="F27" s="497">
        <v>5.54</v>
      </c>
      <c r="G27" s="497">
        <v>2.7</v>
      </c>
      <c r="H27" s="497">
        <v>3.76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464"/>
      <c r="B28" s="495" t="s">
        <v>291</v>
      </c>
      <c r="C28" s="496" t="s">
        <v>292</v>
      </c>
      <c r="D28" s="469">
        <v>100</v>
      </c>
      <c r="E28" s="497">
        <v>82.3</v>
      </c>
      <c r="F28" s="497">
        <v>5.33</v>
      </c>
      <c r="G28" s="497">
        <v>4.45</v>
      </c>
      <c r="H28" s="497">
        <v>4.83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9" customFormat="1" ht="19.5" x14ac:dyDescent="0.35">
      <c r="A29" s="464" t="s">
        <v>14</v>
      </c>
      <c r="B29" s="498" t="s">
        <v>293</v>
      </c>
      <c r="C29" s="499" t="s">
        <v>294</v>
      </c>
      <c r="D29" s="500" t="s">
        <v>295</v>
      </c>
      <c r="E29" s="500" t="s">
        <v>296</v>
      </c>
      <c r="F29" s="500" t="s">
        <v>297</v>
      </c>
      <c r="G29" s="500" t="s">
        <v>298</v>
      </c>
      <c r="H29" s="500" t="s">
        <v>299</v>
      </c>
      <c r="J29" s="20"/>
      <c r="K29" s="20"/>
      <c r="L29" s="20"/>
      <c r="M29" s="20"/>
      <c r="N29" s="20"/>
      <c r="O29" s="20"/>
      <c r="P29" s="20"/>
    </row>
    <row r="30" spans="1:23" s="19" customFormat="1" ht="18.95" customHeight="1" x14ac:dyDescent="0.3">
      <c r="A30" s="494"/>
      <c r="B30" s="495" t="s">
        <v>44</v>
      </c>
      <c r="C30" s="501"/>
      <c r="D30" s="497">
        <v>30</v>
      </c>
      <c r="E30" s="497">
        <v>35.520000000000003</v>
      </c>
      <c r="F30" s="497">
        <v>1.2299999999999998</v>
      </c>
      <c r="G30" s="497">
        <v>3</v>
      </c>
      <c r="H30" s="497">
        <v>0.89999999999999991</v>
      </c>
      <c r="I30" s="21"/>
      <c r="J30" s="20"/>
      <c r="K30" s="20"/>
      <c r="L30" s="20"/>
      <c r="M30" s="20"/>
      <c r="N30" s="20"/>
      <c r="O30" s="20"/>
      <c r="P30" s="22"/>
    </row>
    <row r="31" spans="1:23" s="19" customFormat="1" ht="19.5" x14ac:dyDescent="0.3">
      <c r="A31" s="494"/>
      <c r="B31" s="495" t="s">
        <v>300</v>
      </c>
      <c r="C31" s="496" t="s">
        <v>301</v>
      </c>
      <c r="D31" s="469">
        <v>160</v>
      </c>
      <c r="E31" s="469">
        <v>200</v>
      </c>
      <c r="F31" s="469">
        <v>33.799999999999997</v>
      </c>
      <c r="G31" s="469">
        <v>4.57</v>
      </c>
      <c r="H31" s="469">
        <v>5.34</v>
      </c>
      <c r="I31" s="21"/>
      <c r="J31" s="20"/>
      <c r="K31" s="20"/>
      <c r="L31" s="20"/>
      <c r="M31" s="20"/>
      <c r="N31" s="20"/>
      <c r="O31" s="20"/>
      <c r="P31" s="20"/>
    </row>
    <row r="32" spans="1:23" s="19" customFormat="1" ht="18.95" customHeight="1" x14ac:dyDescent="0.3">
      <c r="A32" s="502" t="s">
        <v>32</v>
      </c>
      <c r="B32" s="495" t="s">
        <v>33</v>
      </c>
      <c r="C32" s="503"/>
      <c r="D32" s="504">
        <v>50</v>
      </c>
      <c r="E32" s="497"/>
      <c r="F32" s="497"/>
      <c r="G32" s="497"/>
      <c r="H32" s="497"/>
      <c r="I32" s="21"/>
      <c r="J32" s="20"/>
      <c r="K32" s="20"/>
      <c r="L32" s="20"/>
      <c r="M32" s="20"/>
      <c r="N32" s="20"/>
      <c r="O32" s="20"/>
      <c r="P32" s="20"/>
    </row>
    <row r="33" spans="1:22" ht="18.95" customHeight="1" x14ac:dyDescent="0.35">
      <c r="A33" s="505"/>
      <c r="B33" s="495" t="s">
        <v>34</v>
      </c>
      <c r="C33" s="501"/>
      <c r="D33" s="497">
        <v>50</v>
      </c>
      <c r="E33" s="497">
        <v>123.1</v>
      </c>
      <c r="F33" s="497">
        <v>26.15</v>
      </c>
      <c r="G33" s="497">
        <v>1</v>
      </c>
      <c r="H33" s="497">
        <v>3.5750000000000002</v>
      </c>
      <c r="I33" s="9"/>
      <c r="J33" s="16"/>
      <c r="K33" s="16"/>
      <c r="L33" s="16"/>
      <c r="M33" s="16"/>
      <c r="N33" s="16"/>
      <c r="O33" s="16"/>
      <c r="P33" s="16"/>
    </row>
    <row r="34" spans="1:22" ht="18.95" customHeight="1" x14ac:dyDescent="0.35">
      <c r="A34" s="505"/>
      <c r="B34" s="495" t="s">
        <v>47</v>
      </c>
      <c r="C34" s="506"/>
      <c r="D34" s="497">
        <v>100</v>
      </c>
      <c r="E34" s="497">
        <v>32.4</v>
      </c>
      <c r="F34" s="497">
        <v>5.6</v>
      </c>
      <c r="G34" s="497">
        <v>0.2</v>
      </c>
      <c r="H34" s="497">
        <v>0.6</v>
      </c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89"/>
      <c r="B35" s="6"/>
      <c r="C35" s="6" t="s">
        <v>36</v>
      </c>
      <c r="D35" s="507"/>
      <c r="E35" s="508">
        <f>SUM(E27:E34)</f>
        <v>536.62</v>
      </c>
      <c r="F35" s="508">
        <f>SUM(F27:F34)</f>
        <v>77.649999999999991</v>
      </c>
      <c r="G35" s="508">
        <f>SUM(G27:G34)</f>
        <v>15.92</v>
      </c>
      <c r="H35" s="508">
        <f>SUM(H27:H34)</f>
        <v>19.005000000000003</v>
      </c>
      <c r="O35" s="17"/>
      <c r="P35" s="17"/>
      <c r="Q35" s="17"/>
      <c r="R35" s="17"/>
      <c r="S35" s="17"/>
      <c r="T35" s="17"/>
      <c r="U35" s="17"/>
      <c r="V35" s="17"/>
    </row>
    <row r="36" spans="1:22" s="197" customFormat="1" ht="27.75" x14ac:dyDescent="0.5">
      <c r="A36" s="492" t="str">
        <f>A8</f>
        <v>11. nädal</v>
      </c>
      <c r="B36" s="903"/>
      <c r="C36" s="904"/>
      <c r="D36" s="904"/>
      <c r="E36" s="904"/>
      <c r="F36" s="904"/>
      <c r="G36" s="904"/>
      <c r="H36" s="905"/>
      <c r="O36" s="198"/>
      <c r="P36" s="198"/>
      <c r="Q36" s="198"/>
      <c r="R36" s="198"/>
      <c r="S36" s="198"/>
      <c r="T36" s="198"/>
      <c r="U36" s="198"/>
      <c r="V36" s="198"/>
    </row>
    <row r="37" spans="1:22" ht="50.1" customHeight="1" x14ac:dyDescent="0.3">
      <c r="A37" s="460" t="s">
        <v>48</v>
      </c>
      <c r="B37" s="493">
        <f>B9+2</f>
        <v>46092</v>
      </c>
      <c r="C37" s="460" t="s">
        <v>4</v>
      </c>
      <c r="D37" s="461" t="s">
        <v>5</v>
      </c>
      <c r="E37" s="461" t="s">
        <v>6</v>
      </c>
      <c r="F37" s="461" t="s">
        <v>7</v>
      </c>
      <c r="G37" s="461" t="s">
        <v>8</v>
      </c>
      <c r="H37" s="461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509"/>
      <c r="B38" s="510" t="s">
        <v>302</v>
      </c>
      <c r="C38" s="482" t="s">
        <v>303</v>
      </c>
      <c r="D38" s="511">
        <v>50</v>
      </c>
      <c r="E38" s="511">
        <v>94.8</v>
      </c>
      <c r="F38" s="511">
        <v>7.14</v>
      </c>
      <c r="G38" s="511">
        <v>4.1100000000000003</v>
      </c>
      <c r="H38" s="511">
        <v>8.02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64"/>
      <c r="B39" s="471" t="s">
        <v>304</v>
      </c>
      <c r="C39" s="465" t="s">
        <v>305</v>
      </c>
      <c r="D39" s="472">
        <v>50</v>
      </c>
      <c r="E39" s="511">
        <v>84.6</v>
      </c>
      <c r="F39" s="511">
        <v>0.14199999999999999</v>
      </c>
      <c r="G39" s="511">
        <v>4.03</v>
      </c>
      <c r="H39" s="511">
        <v>11.9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464" t="s">
        <v>14</v>
      </c>
      <c r="B40" s="468" t="s">
        <v>306</v>
      </c>
      <c r="C40" s="463" t="s">
        <v>307</v>
      </c>
      <c r="D40" s="469">
        <v>50</v>
      </c>
      <c r="E40" s="469">
        <v>67.505499999999998</v>
      </c>
      <c r="F40" s="469">
        <v>10.576499999999999</v>
      </c>
      <c r="G40" s="469">
        <v>1.9424999999999999</v>
      </c>
      <c r="H40" s="469">
        <v>2.6345000000000001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464"/>
      <c r="B41" s="510" t="s">
        <v>308</v>
      </c>
      <c r="C41" s="503" t="s">
        <v>309</v>
      </c>
      <c r="D41" s="472">
        <v>50</v>
      </c>
      <c r="E41" s="511">
        <v>40.799999999999997</v>
      </c>
      <c r="F41" s="511">
        <v>1.76</v>
      </c>
      <c r="G41" s="511">
        <v>1.8</v>
      </c>
      <c r="H41" s="511">
        <v>4.375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464"/>
      <c r="B42" s="468" t="s">
        <v>310</v>
      </c>
      <c r="C42" s="512"/>
      <c r="D42" s="469">
        <v>50</v>
      </c>
      <c r="E42" s="497">
        <v>30.4</v>
      </c>
      <c r="F42" s="497">
        <v>4.7450000000000001</v>
      </c>
      <c r="G42" s="497">
        <v>0.56000000000000005</v>
      </c>
      <c r="H42" s="497">
        <v>0.84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9.5" x14ac:dyDescent="0.3">
      <c r="A43" s="513"/>
      <c r="B43" s="133" t="s">
        <v>21</v>
      </c>
      <c r="C43" s="465" t="s">
        <v>22</v>
      </c>
      <c r="D43" s="143">
        <v>80</v>
      </c>
      <c r="E43" s="143">
        <v>126.4</v>
      </c>
      <c r="F43" s="143">
        <v>20.88</v>
      </c>
      <c r="G43" s="143">
        <v>3.7919999999999998</v>
      </c>
      <c r="H43" s="143">
        <v>1.8240000000000001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9.5" x14ac:dyDescent="0.35">
      <c r="A44" s="509"/>
      <c r="B44" s="8" t="s">
        <v>242</v>
      </c>
      <c r="C44" s="514" t="s">
        <v>218</v>
      </c>
      <c r="D44" s="7">
        <v>80</v>
      </c>
      <c r="E44" s="7">
        <v>58</v>
      </c>
      <c r="F44" s="7">
        <v>12.4</v>
      </c>
      <c r="G44" s="7">
        <v>0</v>
      </c>
      <c r="H44" s="7">
        <v>1.52</v>
      </c>
      <c r="J44" s="17"/>
      <c r="K44" s="17"/>
      <c r="L44" s="17"/>
      <c r="M44" s="17"/>
      <c r="N44" s="17"/>
      <c r="O44" s="17"/>
      <c r="P44" s="18"/>
      <c r="Q44" s="18"/>
      <c r="R44" s="18"/>
      <c r="S44" s="18"/>
      <c r="T44" s="17"/>
      <c r="U44" s="17"/>
      <c r="V44" s="17"/>
    </row>
    <row r="45" spans="1:22" s="13" customFormat="1" ht="19.5" x14ac:dyDescent="0.3">
      <c r="A45" s="509"/>
      <c r="B45" s="468" t="s">
        <v>311</v>
      </c>
      <c r="C45" s="465" t="s">
        <v>312</v>
      </c>
      <c r="D45" s="469">
        <v>100</v>
      </c>
      <c r="E45" s="497">
        <v>31.5</v>
      </c>
      <c r="F45" s="497">
        <v>4.88</v>
      </c>
      <c r="G45" s="497">
        <v>0.185</v>
      </c>
      <c r="H45" s="497">
        <v>1.44</v>
      </c>
      <c r="J45" s="17"/>
      <c r="K45" s="17"/>
      <c r="L45" s="17"/>
      <c r="M45" s="17"/>
      <c r="N45" s="17"/>
      <c r="O45" s="17"/>
      <c r="P45" s="18"/>
      <c r="Q45" s="18"/>
      <c r="R45" s="18"/>
      <c r="S45" s="18"/>
      <c r="T45" s="17"/>
      <c r="U45" s="17"/>
      <c r="V45" s="17"/>
    </row>
    <row r="46" spans="1:22" s="13" customFormat="1" ht="18.95" customHeight="1" x14ac:dyDescent="0.3">
      <c r="A46" s="509"/>
      <c r="B46" s="515" t="s">
        <v>313</v>
      </c>
      <c r="C46" s="482"/>
      <c r="D46" s="33">
        <v>100</v>
      </c>
      <c r="E46" s="33">
        <v>62.2</v>
      </c>
      <c r="F46" s="33">
        <v>6.46</v>
      </c>
      <c r="G46" s="33">
        <v>2.3199999999999998</v>
      </c>
      <c r="H46" s="33">
        <v>1.964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516"/>
      <c r="B47" s="510" t="s">
        <v>314</v>
      </c>
      <c r="C47" s="517"/>
      <c r="D47" s="33">
        <v>100</v>
      </c>
      <c r="E47" s="33">
        <v>44.16</v>
      </c>
      <c r="F47" s="33">
        <v>10.52</v>
      </c>
      <c r="G47" s="33">
        <v>0.42</v>
      </c>
      <c r="H47" s="33">
        <v>1.34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516"/>
      <c r="B48" s="471" t="s">
        <v>28</v>
      </c>
      <c r="C48" s="479" t="s">
        <v>29</v>
      </c>
      <c r="D48" s="472">
        <v>5</v>
      </c>
      <c r="E48" s="472">
        <v>32.189399999999999</v>
      </c>
      <c r="F48" s="472">
        <v>9.7050000000000011E-2</v>
      </c>
      <c r="G48" s="472">
        <v>3.5305500000000003</v>
      </c>
      <c r="H48" s="472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464"/>
      <c r="B49" s="34" t="s">
        <v>30</v>
      </c>
      <c r="C49" s="482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8.95" customHeight="1" x14ac:dyDescent="0.3">
      <c r="A50" s="464" t="s">
        <v>32</v>
      </c>
      <c r="B50" s="471" t="s">
        <v>33</v>
      </c>
      <c r="C50" s="465"/>
      <c r="D50" s="476">
        <v>50</v>
      </c>
      <c r="E50" s="472"/>
      <c r="F50" s="472"/>
      <c r="G50" s="472"/>
      <c r="H50" s="472"/>
    </row>
    <row r="51" spans="1:15" ht="18.95" customHeight="1" x14ac:dyDescent="0.3">
      <c r="A51" s="470"/>
      <c r="B51" s="518" t="s">
        <v>34</v>
      </c>
      <c r="C51" s="513"/>
      <c r="D51" s="519">
        <v>30</v>
      </c>
      <c r="E51" s="519">
        <v>72.674999999999997</v>
      </c>
      <c r="F51" s="519">
        <v>13.574999999999999</v>
      </c>
      <c r="G51" s="519">
        <v>0.46499999999999991</v>
      </c>
      <c r="H51" s="519">
        <v>2.6099999999999994</v>
      </c>
    </row>
    <row r="52" spans="1:15" ht="18.95" customHeight="1" x14ac:dyDescent="0.35">
      <c r="A52" s="486"/>
      <c r="B52" s="520" t="s">
        <v>85</v>
      </c>
      <c r="C52" s="486"/>
      <c r="D52" s="42">
        <v>100</v>
      </c>
      <c r="E52" s="7">
        <v>42.7</v>
      </c>
      <c r="F52" s="7">
        <v>10.199999999999999</v>
      </c>
      <c r="G52" s="7">
        <v>0.1</v>
      </c>
      <c r="H52" s="7">
        <v>1.1000000000000001</v>
      </c>
    </row>
    <row r="53" spans="1:15" s="13" customFormat="1" ht="18.95" customHeight="1" x14ac:dyDescent="0.3">
      <c r="A53" s="489"/>
      <c r="B53" s="6"/>
      <c r="C53" s="6" t="s">
        <v>36</v>
      </c>
      <c r="D53" s="456"/>
      <c r="E53" s="441">
        <f>SUM(E38:E52)</f>
        <v>848.8066</v>
      </c>
      <c r="F53" s="441">
        <f>SUM(F38:F52)</f>
        <v>104.65554999999999</v>
      </c>
      <c r="G53" s="441">
        <f>SUM(G38:G52)</f>
        <v>28.411750000000005</v>
      </c>
      <c r="H53" s="441">
        <f>SUM(H38:H52)</f>
        <v>42.404350000000008</v>
      </c>
      <c r="J53" s="12"/>
      <c r="K53" s="11"/>
      <c r="L53" s="11"/>
      <c r="M53" s="11"/>
      <c r="N53" s="11"/>
      <c r="O53" s="11"/>
    </row>
    <row r="54" spans="1:15" s="197" customFormat="1" ht="27.75" x14ac:dyDescent="0.5">
      <c r="A54" s="492" t="str">
        <f>A8</f>
        <v>11. nädal</v>
      </c>
      <c r="B54" s="903"/>
      <c r="C54" s="904"/>
      <c r="D54" s="904"/>
      <c r="E54" s="904"/>
      <c r="F54" s="904"/>
      <c r="G54" s="904"/>
      <c r="H54" s="905"/>
      <c r="J54" s="201"/>
      <c r="K54" s="202"/>
      <c r="L54" s="202"/>
      <c r="M54" s="202"/>
      <c r="N54" s="202"/>
      <c r="O54" s="202"/>
    </row>
    <row r="55" spans="1:15" ht="50.1" customHeight="1" x14ac:dyDescent="0.3">
      <c r="A55" s="460" t="s">
        <v>70</v>
      </c>
      <c r="B55" s="493">
        <f>B9+3</f>
        <v>46093</v>
      </c>
      <c r="C55" s="460" t="s">
        <v>4</v>
      </c>
      <c r="D55" s="461" t="s">
        <v>5</v>
      </c>
      <c r="E55" s="461" t="s">
        <v>6</v>
      </c>
      <c r="F55" s="461" t="s">
        <v>7</v>
      </c>
      <c r="G55" s="461" t="s">
        <v>8</v>
      </c>
      <c r="H55" s="461" t="s">
        <v>9</v>
      </c>
    </row>
    <row r="56" spans="1:15" ht="19.5" x14ac:dyDescent="0.3">
      <c r="A56" s="521"/>
      <c r="B56" s="522" t="s">
        <v>315</v>
      </c>
      <c r="C56" s="463" t="s">
        <v>316</v>
      </c>
      <c r="D56" s="523">
        <v>70</v>
      </c>
      <c r="E56" s="524">
        <v>80.7</v>
      </c>
      <c r="F56" s="524">
        <v>3.94</v>
      </c>
      <c r="G56" s="524">
        <v>5.8</v>
      </c>
      <c r="H56" s="524">
        <v>3.04</v>
      </c>
    </row>
    <row r="57" spans="1:15" ht="33" x14ac:dyDescent="0.3">
      <c r="A57" s="464"/>
      <c r="B57" s="522" t="s">
        <v>317</v>
      </c>
      <c r="C57" s="463" t="s">
        <v>318</v>
      </c>
      <c r="D57" s="523">
        <v>70</v>
      </c>
      <c r="E57" s="524">
        <v>80.900000000000006</v>
      </c>
      <c r="F57" s="524">
        <v>4.26</v>
      </c>
      <c r="G57" s="524">
        <v>5.25</v>
      </c>
      <c r="H57" s="524">
        <v>3.69</v>
      </c>
    </row>
    <row r="58" spans="1:15" ht="33" x14ac:dyDescent="0.3">
      <c r="A58" s="525" t="s">
        <v>14</v>
      </c>
      <c r="B58" s="468" t="s">
        <v>253</v>
      </c>
      <c r="C58" s="512" t="s">
        <v>319</v>
      </c>
      <c r="D58" s="469">
        <v>50</v>
      </c>
      <c r="E58" s="469">
        <v>29.957000000000004</v>
      </c>
      <c r="F58" s="469">
        <v>2.4889999999999999</v>
      </c>
      <c r="G58" s="469">
        <v>2.0615000000000006</v>
      </c>
      <c r="H58" s="469">
        <v>0.72899999999999998</v>
      </c>
    </row>
    <row r="59" spans="1:15" ht="19.5" x14ac:dyDescent="0.3">
      <c r="A59" s="525"/>
      <c r="B59" s="495" t="s">
        <v>17</v>
      </c>
      <c r="C59" s="465" t="s">
        <v>18</v>
      </c>
      <c r="D59" s="523">
        <v>50</v>
      </c>
      <c r="E59" s="524">
        <v>25.9</v>
      </c>
      <c r="F59" s="524">
        <v>3.73</v>
      </c>
      <c r="G59" s="524">
        <v>0.56000000000000005</v>
      </c>
      <c r="H59" s="524">
        <v>0.66</v>
      </c>
    </row>
    <row r="60" spans="1:15" ht="18.95" customHeight="1" x14ac:dyDescent="0.3">
      <c r="A60" s="526"/>
      <c r="B60" s="510" t="s">
        <v>242</v>
      </c>
      <c r="C60" s="512"/>
      <c r="D60" s="472">
        <v>80</v>
      </c>
      <c r="E60" s="511">
        <v>58.057142857142843</v>
      </c>
      <c r="F60" s="511">
        <v>12.342857142857142</v>
      </c>
      <c r="G60" s="511">
        <v>7.9999999999999988E-2</v>
      </c>
      <c r="H60" s="511">
        <v>1.52</v>
      </c>
    </row>
    <row r="61" spans="1:15" ht="19.5" x14ac:dyDescent="0.3">
      <c r="A61" s="526"/>
      <c r="B61" s="522" t="s">
        <v>95</v>
      </c>
      <c r="C61" s="463" t="s">
        <v>320</v>
      </c>
      <c r="D61" s="523">
        <v>80</v>
      </c>
      <c r="E61" s="524">
        <v>70.400000000000006</v>
      </c>
      <c r="F61" s="524">
        <v>13.5</v>
      </c>
      <c r="G61" s="524">
        <v>0.498</v>
      </c>
      <c r="H61" s="524">
        <v>2.42</v>
      </c>
      <c r="J61" s="12"/>
      <c r="K61" s="11"/>
      <c r="L61" s="11"/>
      <c r="M61" s="11"/>
      <c r="N61" s="11"/>
      <c r="O61" s="11"/>
    </row>
    <row r="62" spans="1:15" ht="19.5" x14ac:dyDescent="0.3">
      <c r="A62" s="526"/>
      <c r="B62" s="522" t="s">
        <v>256</v>
      </c>
      <c r="C62" s="463"/>
      <c r="D62" s="523">
        <v>100</v>
      </c>
      <c r="E62" s="524">
        <v>20.399999999999999</v>
      </c>
      <c r="F62" s="524">
        <v>3.14</v>
      </c>
      <c r="G62" s="524">
        <v>0.12</v>
      </c>
      <c r="H62" s="524">
        <v>0.84</v>
      </c>
      <c r="J62" s="12"/>
      <c r="K62" s="11"/>
      <c r="L62" s="11"/>
      <c r="M62" s="11"/>
      <c r="N62" s="11"/>
      <c r="O62" s="11"/>
    </row>
    <row r="63" spans="1:15" ht="19.5" x14ac:dyDescent="0.3">
      <c r="A63" s="488"/>
      <c r="B63" s="522" t="s">
        <v>258</v>
      </c>
      <c r="C63" s="486"/>
      <c r="D63" s="523">
        <v>100</v>
      </c>
      <c r="E63" s="524">
        <v>14.2</v>
      </c>
      <c r="F63" s="524">
        <v>1.28</v>
      </c>
      <c r="G63" s="524">
        <v>0.16</v>
      </c>
      <c r="H63" s="524">
        <v>1.34</v>
      </c>
    </row>
    <row r="64" spans="1:15" ht="18.95" customHeight="1" x14ac:dyDescent="0.3">
      <c r="A64" s="488"/>
      <c r="B64" s="522" t="s">
        <v>321</v>
      </c>
      <c r="C64" s="463"/>
      <c r="D64" s="523">
        <v>100</v>
      </c>
      <c r="E64" s="524">
        <v>70.900000000000006</v>
      </c>
      <c r="F64" s="524">
        <v>11.6</v>
      </c>
      <c r="G64" s="524">
        <v>0.316</v>
      </c>
      <c r="H64" s="524">
        <v>3.92</v>
      </c>
    </row>
    <row r="65" spans="1:18" ht="18.95" customHeight="1" x14ac:dyDescent="0.3">
      <c r="A65" s="488"/>
      <c r="B65" s="522" t="s">
        <v>28</v>
      </c>
      <c r="C65" s="486" t="s">
        <v>29</v>
      </c>
      <c r="D65" s="523">
        <v>5</v>
      </c>
      <c r="E65" s="524">
        <v>32.189399999999999</v>
      </c>
      <c r="F65" s="524">
        <v>9.7050000000000011E-2</v>
      </c>
      <c r="G65" s="524">
        <v>3.5305500000000003</v>
      </c>
      <c r="H65" s="524">
        <v>1.3550000000000001E-2</v>
      </c>
    </row>
    <row r="66" spans="1:18" ht="18.95" customHeight="1" x14ac:dyDescent="0.3">
      <c r="A66" s="488"/>
      <c r="B66" s="522" t="s">
        <v>30</v>
      </c>
      <c r="C66" s="482" t="s">
        <v>31</v>
      </c>
      <c r="D66" s="524">
        <v>10</v>
      </c>
      <c r="E66" s="524">
        <v>91.315049999999999</v>
      </c>
      <c r="F66" s="524">
        <v>1.92</v>
      </c>
      <c r="G66" s="524">
        <v>7.7350499999999993</v>
      </c>
      <c r="H66" s="524">
        <v>4.2349499999999995</v>
      </c>
    </row>
    <row r="67" spans="1:18" ht="18.95" customHeight="1" x14ac:dyDescent="0.35">
      <c r="A67" s="481" t="s">
        <v>32</v>
      </c>
      <c r="B67" s="468" t="s">
        <v>219</v>
      </c>
      <c r="C67" s="463"/>
      <c r="D67" s="527">
        <v>50</v>
      </c>
      <c r="E67" s="469"/>
      <c r="F67" s="469"/>
      <c r="G67" s="469"/>
      <c r="H67" s="469"/>
    </row>
    <row r="68" spans="1:18" ht="19.5" x14ac:dyDescent="0.3">
      <c r="A68" s="488"/>
      <c r="B68" s="468" t="s">
        <v>34</v>
      </c>
      <c r="C68" s="465"/>
      <c r="D68" s="469">
        <v>30</v>
      </c>
      <c r="E68" s="469">
        <v>72.674999999999997</v>
      </c>
      <c r="F68" s="469">
        <v>13.574999999999999</v>
      </c>
      <c r="G68" s="469">
        <v>0.46499999999999991</v>
      </c>
      <c r="H68" s="469">
        <v>2.6099999999999994</v>
      </c>
    </row>
    <row r="69" spans="1:18" ht="18.95" customHeight="1" x14ac:dyDescent="0.3">
      <c r="A69" s="488"/>
      <c r="B69" s="468" t="s">
        <v>35</v>
      </c>
      <c r="C69" s="486"/>
      <c r="D69" s="469">
        <v>100</v>
      </c>
      <c r="E69" s="469">
        <v>48.076000000000001</v>
      </c>
      <c r="F69" s="469">
        <v>13.48</v>
      </c>
      <c r="G69" s="469">
        <v>0</v>
      </c>
      <c r="H69" s="469">
        <v>0</v>
      </c>
    </row>
    <row r="70" spans="1:18" ht="18.95" customHeight="1" x14ac:dyDescent="0.3">
      <c r="A70" s="489"/>
      <c r="B70" s="6"/>
      <c r="C70" s="6" t="s">
        <v>36</v>
      </c>
      <c r="D70" s="449"/>
      <c r="E70" s="450">
        <f>SUM(E56:E69)</f>
        <v>695.6695928571429</v>
      </c>
      <c r="F70" s="450">
        <f>SUM(F56:F69)</f>
        <v>85.353907142857153</v>
      </c>
      <c r="G70" s="450">
        <f>SUM(G56:G69)</f>
        <v>26.5761</v>
      </c>
      <c r="H70" s="450">
        <f>SUM(H56:H69)</f>
        <v>25.017499999999998</v>
      </c>
    </row>
    <row r="71" spans="1:18" s="200" customFormat="1" ht="27.75" x14ac:dyDescent="0.5">
      <c r="A71" s="492" t="str">
        <f>A8</f>
        <v>11. nädal</v>
      </c>
      <c r="B71" s="903"/>
      <c r="C71" s="904"/>
      <c r="D71" s="904"/>
      <c r="E71" s="904"/>
      <c r="F71" s="904"/>
      <c r="G71" s="904"/>
      <c r="H71" s="905"/>
    </row>
    <row r="72" spans="1:18" ht="50.1" customHeight="1" x14ac:dyDescent="0.3">
      <c r="A72" s="460" t="s">
        <v>86</v>
      </c>
      <c r="B72" s="493">
        <f>B9+4</f>
        <v>46094</v>
      </c>
      <c r="C72" s="460" t="s">
        <v>4</v>
      </c>
      <c r="D72" s="461" t="s">
        <v>5</v>
      </c>
      <c r="E72" s="461" t="s">
        <v>6</v>
      </c>
      <c r="F72" s="461" t="s">
        <v>7</v>
      </c>
      <c r="G72" s="461" t="s">
        <v>8</v>
      </c>
      <c r="H72" s="461" t="s">
        <v>9</v>
      </c>
    </row>
    <row r="73" spans="1:18" ht="33" x14ac:dyDescent="0.3">
      <c r="A73" s="509"/>
      <c r="B73" s="510" t="s">
        <v>322</v>
      </c>
      <c r="C73" s="482" t="s">
        <v>323</v>
      </c>
      <c r="D73" s="511">
        <v>125</v>
      </c>
      <c r="E73" s="511">
        <v>185</v>
      </c>
      <c r="F73" s="511">
        <v>25.375000000000004</v>
      </c>
      <c r="G73" s="511">
        <v>5.7375000000000007</v>
      </c>
      <c r="H73" s="511">
        <v>6.9125000000000014</v>
      </c>
      <c r="K73" s="184"/>
      <c r="L73" s="53"/>
      <c r="M73" s="52"/>
      <c r="N73" s="189"/>
      <c r="O73" s="189"/>
      <c r="P73" s="189"/>
      <c r="Q73" s="189"/>
      <c r="R73" s="189"/>
    </row>
    <row r="74" spans="1:18" ht="33" x14ac:dyDescent="0.3">
      <c r="A74" s="464"/>
      <c r="B74" s="471" t="s">
        <v>324</v>
      </c>
      <c r="C74" s="465" t="s">
        <v>325</v>
      </c>
      <c r="D74" s="472">
        <v>125</v>
      </c>
      <c r="E74" s="511">
        <v>141</v>
      </c>
      <c r="F74" s="511">
        <v>15.6</v>
      </c>
      <c r="G74" s="511">
        <v>5.53</v>
      </c>
      <c r="H74" s="511">
        <v>5.51</v>
      </c>
      <c r="K74" s="178"/>
      <c r="L74" s="53"/>
      <c r="M74" s="52"/>
      <c r="N74" s="189"/>
      <c r="O74" s="189"/>
      <c r="P74" s="189"/>
      <c r="Q74" s="189"/>
      <c r="R74" s="189"/>
    </row>
    <row r="75" spans="1:18" ht="33" x14ac:dyDescent="0.3">
      <c r="A75" s="464" t="s">
        <v>14</v>
      </c>
      <c r="B75" s="468" t="s">
        <v>326</v>
      </c>
      <c r="C75" s="463" t="s">
        <v>327</v>
      </c>
      <c r="D75" s="469">
        <v>50</v>
      </c>
      <c r="E75" s="469">
        <v>75.173000000000002</v>
      </c>
      <c r="F75" s="469">
        <v>11.374000000000001</v>
      </c>
      <c r="G75" s="469">
        <v>2.319</v>
      </c>
      <c r="H75" s="469">
        <v>2.7195</v>
      </c>
      <c r="K75" s="190"/>
      <c r="L75" s="191"/>
      <c r="M75" s="52"/>
      <c r="N75" s="192"/>
      <c r="O75" s="192"/>
      <c r="P75" s="192"/>
      <c r="Q75" s="192"/>
      <c r="R75" s="192"/>
    </row>
    <row r="76" spans="1:18" ht="19.5" x14ac:dyDescent="0.35">
      <c r="A76" s="464"/>
      <c r="B76" s="510" t="s">
        <v>328</v>
      </c>
      <c r="C76" s="503" t="s">
        <v>329</v>
      </c>
      <c r="D76" s="472">
        <v>50</v>
      </c>
      <c r="E76" s="511">
        <v>53</v>
      </c>
      <c r="F76" s="511">
        <v>2.67</v>
      </c>
      <c r="G76" s="511">
        <v>4.01</v>
      </c>
      <c r="H76" s="511">
        <v>1.46</v>
      </c>
      <c r="K76" s="184"/>
      <c r="L76" s="179"/>
      <c r="M76" s="52"/>
      <c r="N76" s="193"/>
      <c r="O76" s="193"/>
      <c r="P76" s="193"/>
      <c r="Q76" s="193"/>
      <c r="R76" s="193"/>
    </row>
    <row r="77" spans="1:18" ht="19.5" x14ac:dyDescent="0.35">
      <c r="A77" s="464"/>
      <c r="B77" s="468" t="s">
        <v>330</v>
      </c>
      <c r="C77" s="512" t="s">
        <v>331</v>
      </c>
      <c r="D77" s="469">
        <v>50</v>
      </c>
      <c r="E77" s="497">
        <v>21.09</v>
      </c>
      <c r="F77" s="497">
        <v>4.47</v>
      </c>
      <c r="G77" s="497">
        <v>0.2</v>
      </c>
      <c r="H77" s="497">
        <v>1.3799999999999997</v>
      </c>
      <c r="K77" s="184"/>
      <c r="L77" s="179"/>
      <c r="M77" s="52"/>
      <c r="N77" s="193"/>
      <c r="O77" s="193"/>
      <c r="P77" s="193"/>
      <c r="Q77" s="193"/>
      <c r="R77" s="193"/>
    </row>
    <row r="78" spans="1:18" ht="19.5" x14ac:dyDescent="0.35">
      <c r="A78" s="513"/>
      <c r="B78" s="133" t="s">
        <v>313</v>
      </c>
      <c r="C78" s="465" t="s">
        <v>332</v>
      </c>
      <c r="D78" s="143">
        <v>100</v>
      </c>
      <c r="E78" s="143">
        <v>62.2</v>
      </c>
      <c r="F78" s="143">
        <v>6.45</v>
      </c>
      <c r="G78" s="143">
        <v>2.31</v>
      </c>
      <c r="H78" s="143">
        <v>1.96</v>
      </c>
      <c r="K78" s="184"/>
      <c r="L78" s="179"/>
      <c r="M78" s="52"/>
      <c r="N78" s="193"/>
      <c r="O78" s="193"/>
      <c r="P78" s="193"/>
      <c r="Q78" s="193"/>
      <c r="R78" s="193"/>
    </row>
    <row r="79" spans="1:18" ht="18.95" customHeight="1" x14ac:dyDescent="0.35">
      <c r="A79" s="509"/>
      <c r="B79" s="8" t="s">
        <v>23</v>
      </c>
      <c r="C79" s="514" t="s">
        <v>24</v>
      </c>
      <c r="D79" s="7">
        <v>100</v>
      </c>
      <c r="E79" s="7">
        <v>41.8</v>
      </c>
      <c r="F79" s="7">
        <v>9.5950000000000006</v>
      </c>
      <c r="G79" s="7">
        <v>0.19699999999999998</v>
      </c>
      <c r="H79" s="7">
        <v>1.7109999999999999</v>
      </c>
      <c r="J79" s="53"/>
      <c r="K79" s="184"/>
      <c r="L79" s="67"/>
      <c r="M79" s="95"/>
      <c r="N79" s="192"/>
      <c r="O79" s="192"/>
      <c r="P79" s="192"/>
      <c r="Q79" s="192"/>
      <c r="R79" s="192"/>
    </row>
    <row r="80" spans="1:18" ht="18.95" customHeight="1" x14ac:dyDescent="0.35">
      <c r="A80" s="509"/>
      <c r="B80" s="468" t="s">
        <v>205</v>
      </c>
      <c r="C80" s="465"/>
      <c r="D80" s="469">
        <v>100</v>
      </c>
      <c r="E80" s="497">
        <v>56</v>
      </c>
      <c r="F80" s="497">
        <v>8.34</v>
      </c>
      <c r="G80" s="497">
        <v>0.28000000000000003</v>
      </c>
      <c r="H80" s="497">
        <v>3.6</v>
      </c>
      <c r="K80" s="190"/>
      <c r="L80" s="86"/>
      <c r="M80" s="84"/>
      <c r="N80" s="192"/>
      <c r="O80" s="192"/>
      <c r="P80" s="192"/>
      <c r="Q80" s="192"/>
      <c r="R80" s="192"/>
    </row>
    <row r="81" spans="1:18" ht="18.95" customHeight="1" x14ac:dyDescent="0.35">
      <c r="A81" s="509"/>
      <c r="B81" s="515" t="s">
        <v>28</v>
      </c>
      <c r="C81" s="482" t="s">
        <v>333</v>
      </c>
      <c r="D81" s="33">
        <v>5</v>
      </c>
      <c r="E81" s="33">
        <v>32.189399999999999</v>
      </c>
      <c r="F81" s="33">
        <v>9.7050000000000011E-2</v>
      </c>
      <c r="G81" s="33">
        <v>3.5305500000000003</v>
      </c>
      <c r="H81" s="33">
        <v>1.3550000000000001E-2</v>
      </c>
      <c r="K81" s="95"/>
      <c r="L81" s="86"/>
      <c r="M81" s="95"/>
      <c r="N81" s="73"/>
      <c r="O81" s="74"/>
      <c r="P81" s="74"/>
      <c r="Q81" s="74"/>
      <c r="R81" s="74"/>
    </row>
    <row r="82" spans="1:18" ht="19.5" x14ac:dyDescent="0.35">
      <c r="A82" s="516"/>
      <c r="B82" s="510" t="s">
        <v>30</v>
      </c>
      <c r="C82" s="517" t="s">
        <v>334</v>
      </c>
      <c r="D82" s="33">
        <v>10</v>
      </c>
      <c r="E82" s="33">
        <v>60.876700000000007</v>
      </c>
      <c r="F82" s="33">
        <v>1.2800000000000002</v>
      </c>
      <c r="G82" s="33">
        <v>5.1567000000000007</v>
      </c>
      <c r="H82" s="33">
        <v>2.8233000000000001</v>
      </c>
      <c r="I82" s="9"/>
      <c r="J82" s="9"/>
      <c r="K82" s="95"/>
      <c r="L82" s="86"/>
      <c r="M82" s="181"/>
      <c r="N82" s="11"/>
      <c r="O82" s="11"/>
      <c r="P82" s="11"/>
      <c r="Q82" s="11"/>
      <c r="R82" s="11"/>
    </row>
    <row r="83" spans="1:18" ht="18.95" customHeight="1" x14ac:dyDescent="0.35">
      <c r="A83" s="528" t="s">
        <v>32</v>
      </c>
      <c r="B83" s="471" t="s">
        <v>33</v>
      </c>
      <c r="C83" s="479"/>
      <c r="D83" s="472">
        <v>50</v>
      </c>
      <c r="E83" s="472"/>
      <c r="F83" s="472"/>
      <c r="G83" s="472"/>
      <c r="H83" s="472"/>
      <c r="K83" s="178"/>
      <c r="L83" s="86"/>
      <c r="M83" s="95"/>
      <c r="N83" s="194"/>
      <c r="O83" s="11"/>
      <c r="P83" s="11"/>
      <c r="Q83" s="11"/>
      <c r="R83" s="11"/>
    </row>
    <row r="84" spans="1:18" ht="18.95" customHeight="1" x14ac:dyDescent="0.35">
      <c r="A84" s="464"/>
      <c r="B84" s="34" t="s">
        <v>34</v>
      </c>
      <c r="C84" s="482"/>
      <c r="D84" s="33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  <c r="K84" s="95"/>
      <c r="L84" s="86"/>
      <c r="M84" s="95"/>
      <c r="N84" s="11"/>
      <c r="O84" s="11"/>
      <c r="P84" s="11"/>
      <c r="Q84" s="11"/>
      <c r="R84" s="11"/>
    </row>
    <row r="85" spans="1:18" ht="18.95" customHeight="1" x14ac:dyDescent="0.35">
      <c r="A85" s="488"/>
      <c r="B85" s="8" t="s">
        <v>149</v>
      </c>
      <c r="C85" s="470"/>
      <c r="D85" s="7">
        <v>100</v>
      </c>
      <c r="E85" s="7">
        <v>39.975999999999999</v>
      </c>
      <c r="F85" s="7">
        <v>11.94</v>
      </c>
      <c r="G85" s="7">
        <v>0</v>
      </c>
      <c r="H85" s="7">
        <v>0.3</v>
      </c>
    </row>
    <row r="86" spans="1:18" ht="18.95" customHeight="1" x14ac:dyDescent="0.35">
      <c r="A86" s="489"/>
      <c r="B86" s="36"/>
      <c r="C86" s="6" t="s">
        <v>36</v>
      </c>
      <c r="D86" s="440"/>
      <c r="E86" s="441">
        <f>SUM(E73:E85)</f>
        <v>840.98009999999988</v>
      </c>
      <c r="F86" s="441">
        <f>SUM(F73:F85)</f>
        <v>110.76605000000001</v>
      </c>
      <c r="G86" s="441">
        <f>SUM(G73:G85)</f>
        <v>29.735749999999999</v>
      </c>
      <c r="H86" s="441">
        <f>SUM(H73:H85)</f>
        <v>30.999849999999999</v>
      </c>
    </row>
    <row r="87" spans="1:18" ht="18.95" customHeight="1" x14ac:dyDescent="0.3">
      <c r="A87" s="887" t="s">
        <v>110</v>
      </c>
      <c r="B87" s="866"/>
      <c r="C87" s="866"/>
      <c r="D87" s="888"/>
      <c r="E87" s="457">
        <f>AVERAGE(E24,E35,E53,E70,E86)</f>
        <v>754.32101523809524</v>
      </c>
      <c r="F87" s="5">
        <f>AVERAGE(F24,F35,F53,F70,F86)</f>
        <v>96.186011428571433</v>
      </c>
      <c r="G87" s="5">
        <f>AVERAGE(G24,G35,G53,G70,G86)</f>
        <v>26.856606666666671</v>
      </c>
      <c r="H87" s="5">
        <f>AVERAGE(H24,H35,H53,H70,H86)</f>
        <v>30.51304</v>
      </c>
    </row>
    <row r="88" spans="1:18" ht="18.95" customHeight="1" x14ac:dyDescent="0.3">
      <c r="A88" s="4"/>
      <c r="B88" s="3"/>
      <c r="C88" s="868" t="s">
        <v>274</v>
      </c>
      <c r="D88" s="869"/>
      <c r="E88" s="458"/>
      <c r="F88" s="459">
        <f>(F87*4)/E87*100</f>
        <v>51.00534625736821</v>
      </c>
      <c r="G88" s="459">
        <f>(G87*9)/E87*100</f>
        <v>32.043315129395729</v>
      </c>
      <c r="H88" s="459">
        <f>(H87*4)/E87*100</f>
        <v>16.180400324850453</v>
      </c>
    </row>
    <row r="89" spans="1:18" ht="18.95" customHeight="1" x14ac:dyDescent="0.3">
      <c r="A89" s="146"/>
      <c r="B89" s="2"/>
      <c r="C89" s="870" t="s">
        <v>112</v>
      </c>
      <c r="D89" s="871"/>
      <c r="E89" s="458" t="s">
        <v>113</v>
      </c>
      <c r="F89" s="459" t="s">
        <v>114</v>
      </c>
      <c r="G89" s="459" t="s">
        <v>115</v>
      </c>
      <c r="H89" s="459" t="s">
        <v>116</v>
      </c>
    </row>
    <row r="90" spans="1:18" ht="18.95" customHeight="1" x14ac:dyDescent="0.3">
      <c r="A90" s="884" t="s">
        <v>117</v>
      </c>
      <c r="B90" s="884"/>
      <c r="C90" s="884"/>
      <c r="D90" s="884"/>
      <c r="E90" s="898"/>
      <c r="F90" s="898"/>
      <c r="G90" s="898"/>
      <c r="H90" s="898"/>
    </row>
    <row r="91" spans="1:18" ht="18.95" customHeight="1" x14ac:dyDescent="0.3">
      <c r="A91" s="879" t="s">
        <v>118</v>
      </c>
      <c r="B91" s="853"/>
      <c r="C91" s="853"/>
      <c r="D91" s="853"/>
      <c r="E91" s="853"/>
      <c r="F91" s="853"/>
      <c r="G91" s="853"/>
      <c r="H91" s="880"/>
    </row>
    <row r="92" spans="1:18" ht="18.95" customHeight="1" x14ac:dyDescent="0.3">
      <c r="A92" s="881" t="s">
        <v>119</v>
      </c>
      <c r="B92" s="856"/>
      <c r="C92" s="856"/>
      <c r="D92" s="856"/>
      <c r="E92" s="856"/>
      <c r="F92" s="856"/>
      <c r="G92" s="856"/>
      <c r="H92" s="857"/>
    </row>
    <row r="93" spans="1:18" ht="18.95" customHeight="1" x14ac:dyDescent="0.3">
      <c r="A93" s="882" t="s">
        <v>120</v>
      </c>
      <c r="B93" s="859"/>
      <c r="C93" s="859"/>
      <c r="D93" s="859"/>
      <c r="E93" s="859"/>
      <c r="F93" s="859"/>
      <c r="G93" s="859"/>
      <c r="H93" s="860"/>
    </row>
    <row r="94" spans="1:18" ht="18.95" customHeight="1" x14ac:dyDescent="0.3">
      <c r="A94" s="882" t="s">
        <v>121</v>
      </c>
      <c r="B94" s="859"/>
      <c r="C94" s="859"/>
      <c r="D94" s="859"/>
      <c r="E94" s="859"/>
      <c r="F94" s="859"/>
      <c r="G94" s="859"/>
      <c r="H94" s="860"/>
    </row>
    <row r="95" spans="1:18" ht="18.95" customHeight="1" x14ac:dyDescent="0.3">
      <c r="A95" s="882" t="s">
        <v>122</v>
      </c>
      <c r="B95" s="859"/>
      <c r="C95" s="859"/>
      <c r="D95" s="859"/>
      <c r="E95" s="859"/>
      <c r="F95" s="859"/>
      <c r="G95" s="859"/>
      <c r="H95" s="860"/>
    </row>
    <row r="96" spans="1:18" ht="18.95" customHeight="1" x14ac:dyDescent="0.3">
      <c r="A96" s="896" t="s">
        <v>123</v>
      </c>
      <c r="B96" s="896"/>
      <c r="C96" s="896"/>
      <c r="D96" s="896"/>
      <c r="E96" s="896"/>
      <c r="F96" s="896"/>
      <c r="G96" s="896"/>
      <c r="H96" s="896"/>
    </row>
    <row r="97" spans="1:8" ht="18.95" customHeight="1" x14ac:dyDescent="0.3">
      <c r="A97" s="379" t="s">
        <v>124</v>
      </c>
      <c r="B97" s="76" t="s">
        <v>125</v>
      </c>
      <c r="C97" s="76"/>
      <c r="D97" s="76"/>
      <c r="E97" s="77"/>
      <c r="F97" s="77"/>
      <c r="G97" s="77"/>
      <c r="H97" s="380"/>
    </row>
    <row r="98" spans="1:8" ht="18.95" customHeight="1" x14ac:dyDescent="0.3">
      <c r="A98" s="75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8" t="s">
        <v>128</v>
      </c>
      <c r="B99" s="81" t="s">
        <v>129</v>
      </c>
      <c r="C99" s="81"/>
      <c r="D99" s="81"/>
      <c r="E99" s="82"/>
      <c r="F99" s="82"/>
      <c r="G99" s="82"/>
      <c r="H99" s="149"/>
    </row>
    <row r="100" spans="1:8" ht="18.95" customHeight="1" x14ac:dyDescent="0.3">
      <c r="A100" s="850" t="s">
        <v>130</v>
      </c>
      <c r="B100" s="850"/>
      <c r="C100" s="850"/>
      <c r="D100" s="850"/>
      <c r="E100" s="850"/>
      <c r="F100" s="850"/>
      <c r="G100" s="850"/>
      <c r="H100" s="850"/>
    </row>
    <row r="101" spans="1:8" ht="18.95" customHeight="1" x14ac:dyDescent="0.3">
      <c r="A101" s="895" t="s">
        <v>131</v>
      </c>
      <c r="B101" s="895"/>
      <c r="C101" s="895"/>
      <c r="D101" s="895"/>
      <c r="E101" s="895"/>
      <c r="F101" s="895"/>
      <c r="G101" s="895"/>
      <c r="H101" s="895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rowBreaks count="1" manualBreakCount="1">
    <brk id="5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3339-FDA6-479E-97EC-AD1880E6461D}">
  <sheetPr>
    <tabColor theme="9" tint="0.79998168889431442"/>
  </sheetPr>
  <dimension ref="A1:W101"/>
  <sheetViews>
    <sheetView zoomScale="70" zoomScaleNormal="70" workbookViewId="0">
      <selection activeCell="B13" sqref="B13"/>
    </sheetView>
  </sheetViews>
  <sheetFormatPr defaultColWidth="9.25" defaultRowHeight="16.5" x14ac:dyDescent="0.3"/>
  <cols>
    <col min="1" max="1" width="25.625" style="1" customWidth="1"/>
    <col min="2" max="2" width="68.87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863" t="e" vm="1">
        <v>#VALUE!</v>
      </c>
      <c r="B1" s="863"/>
      <c r="C1" s="30"/>
    </row>
    <row r="2" spans="1:8" ht="18.95" customHeight="1" x14ac:dyDescent="0.3">
      <c r="A2" s="863"/>
      <c r="B2" s="863"/>
      <c r="C2" s="30"/>
    </row>
    <row r="3" spans="1:8" ht="18.95" customHeight="1" x14ac:dyDescent="0.3">
      <c r="A3" s="863"/>
      <c r="B3" s="863"/>
      <c r="C3" s="30"/>
    </row>
    <row r="4" spans="1:8" ht="18.95" customHeight="1" x14ac:dyDescent="0.3">
      <c r="A4" s="863"/>
      <c r="B4" s="863"/>
      <c r="C4" s="30"/>
    </row>
    <row r="5" spans="1:8" ht="18.95" customHeight="1" x14ac:dyDescent="0.3">
      <c r="A5" s="863"/>
      <c r="B5" s="863"/>
      <c r="C5" s="30"/>
    </row>
    <row r="6" spans="1:8" ht="30" customHeight="1" x14ac:dyDescent="0.3">
      <c r="A6" s="842" t="s">
        <v>0</v>
      </c>
      <c r="B6" s="842"/>
      <c r="C6" s="30"/>
    </row>
    <row r="7" spans="1:8" ht="32.25" x14ac:dyDescent="0.55000000000000004">
      <c r="A7" s="864" t="s">
        <v>1</v>
      </c>
      <c r="B7" s="864"/>
      <c r="C7" s="28"/>
    </row>
    <row r="8" spans="1:8" ht="32.25" x14ac:dyDescent="0.55000000000000004">
      <c r="A8" s="29" t="s">
        <v>335</v>
      </c>
      <c r="B8" s="196"/>
      <c r="C8" s="28"/>
      <c r="D8" s="27"/>
      <c r="E8" s="27"/>
    </row>
    <row r="9" spans="1:8" s="13" customFormat="1" ht="50.1" customHeight="1" x14ac:dyDescent="0.55000000000000004">
      <c r="A9" s="460" t="s">
        <v>3</v>
      </c>
      <c r="B9" s="243">
        <v>46097</v>
      </c>
      <c r="C9" s="460" t="s">
        <v>4</v>
      </c>
      <c r="D9" s="461" t="s">
        <v>5</v>
      </c>
      <c r="E9" s="461" t="s">
        <v>6</v>
      </c>
      <c r="F9" s="461" t="s">
        <v>7</v>
      </c>
      <c r="G9" s="461" t="s">
        <v>8</v>
      </c>
      <c r="H9" s="461" t="s">
        <v>9</v>
      </c>
    </row>
    <row r="10" spans="1:8" ht="49.5" x14ac:dyDescent="0.3">
      <c r="A10" s="529"/>
      <c r="B10" s="530" t="s">
        <v>336</v>
      </c>
      <c r="C10" s="176" t="s">
        <v>337</v>
      </c>
      <c r="D10" s="531">
        <v>70</v>
      </c>
      <c r="E10" s="531">
        <v>42.45</v>
      </c>
      <c r="F10" s="531">
        <v>2.94</v>
      </c>
      <c r="G10" s="531">
        <v>1.82</v>
      </c>
      <c r="H10" s="531">
        <v>3.33</v>
      </c>
    </row>
    <row r="11" spans="1:8" ht="19.5" x14ac:dyDescent="0.35">
      <c r="A11" s="464"/>
      <c r="B11" s="532" t="s">
        <v>338</v>
      </c>
      <c r="C11" s="26" t="s">
        <v>339</v>
      </c>
      <c r="D11" s="449">
        <v>70</v>
      </c>
      <c r="E11" s="447">
        <v>38.700000000000003</v>
      </c>
      <c r="F11" s="447">
        <v>2.19</v>
      </c>
      <c r="G11" s="447">
        <v>1.64</v>
      </c>
      <c r="H11" s="447">
        <v>3.25</v>
      </c>
    </row>
    <row r="12" spans="1:8" ht="49.5" x14ac:dyDescent="0.3">
      <c r="A12" s="466" t="s">
        <v>14</v>
      </c>
      <c r="B12" s="530" t="s">
        <v>340</v>
      </c>
      <c r="C12" s="533" t="s">
        <v>341</v>
      </c>
      <c r="D12" s="469">
        <v>50</v>
      </c>
      <c r="E12" s="531">
        <v>21.2</v>
      </c>
      <c r="F12" s="531">
        <v>2.0299999999999998</v>
      </c>
      <c r="G12" s="531">
        <v>0.91</v>
      </c>
      <c r="H12" s="531">
        <v>0.94</v>
      </c>
    </row>
    <row r="13" spans="1:8" ht="19.5" x14ac:dyDescent="0.3">
      <c r="A13" s="466"/>
      <c r="B13" s="530" t="s">
        <v>93</v>
      </c>
      <c r="C13" s="444"/>
      <c r="D13" s="154">
        <v>50</v>
      </c>
      <c r="E13" s="154">
        <v>20.55</v>
      </c>
      <c r="F13" s="154">
        <v>2.7949999999999999</v>
      </c>
      <c r="G13" s="154">
        <v>0.16500000000000001</v>
      </c>
      <c r="H13" s="154">
        <v>1.1000000000000001</v>
      </c>
    </row>
    <row r="14" spans="1:8" ht="18.95" customHeight="1" x14ac:dyDescent="0.35">
      <c r="A14" s="520"/>
      <c r="B14" s="520" t="s">
        <v>19</v>
      </c>
      <c r="C14" s="444" t="s">
        <v>94</v>
      </c>
      <c r="D14" s="449">
        <v>80</v>
      </c>
      <c r="E14" s="449">
        <v>137</v>
      </c>
      <c r="F14" s="449">
        <v>26.2</v>
      </c>
      <c r="G14" s="449">
        <v>1.08</v>
      </c>
      <c r="H14" s="449">
        <v>4.54</v>
      </c>
    </row>
    <row r="15" spans="1:8" ht="18.95" customHeight="1" x14ac:dyDescent="0.35">
      <c r="A15" s="520"/>
      <c r="B15" s="155" t="s">
        <v>21</v>
      </c>
      <c r="C15" s="444" t="s">
        <v>22</v>
      </c>
      <c r="D15" s="143">
        <v>80</v>
      </c>
      <c r="E15" s="143">
        <v>126.4</v>
      </c>
      <c r="F15" s="143">
        <v>20.88</v>
      </c>
      <c r="G15" s="143">
        <v>3.7919999999999998</v>
      </c>
      <c r="H15" s="143">
        <v>1.8240000000000001</v>
      </c>
    </row>
    <row r="16" spans="1:8" ht="18.95" customHeight="1" x14ac:dyDescent="0.35">
      <c r="A16" s="520"/>
      <c r="B16" s="477" t="s">
        <v>342</v>
      </c>
      <c r="C16" s="470" t="s">
        <v>343</v>
      </c>
      <c r="D16" s="534">
        <v>100</v>
      </c>
      <c r="E16" s="534">
        <v>35.6</v>
      </c>
      <c r="F16" s="534">
        <v>5.8</v>
      </c>
      <c r="G16" s="534">
        <v>0.2</v>
      </c>
      <c r="H16" s="534">
        <v>1.47</v>
      </c>
    </row>
    <row r="17" spans="1:23" ht="18.95" customHeight="1" x14ac:dyDescent="0.35">
      <c r="A17" s="520"/>
      <c r="B17" s="477" t="s">
        <v>25</v>
      </c>
      <c r="C17" s="470" t="s">
        <v>26</v>
      </c>
      <c r="D17" s="154">
        <v>100</v>
      </c>
      <c r="E17" s="154">
        <v>43.2</v>
      </c>
      <c r="F17" s="154">
        <v>6.1</v>
      </c>
      <c r="G17" s="154">
        <v>1.1459999999999999</v>
      </c>
      <c r="H17" s="154">
        <v>0.86799999999999999</v>
      </c>
    </row>
    <row r="18" spans="1:23" ht="18.95" customHeight="1" x14ac:dyDescent="0.35">
      <c r="A18" s="520"/>
      <c r="B18" s="477" t="s">
        <v>27</v>
      </c>
      <c r="C18" s="475"/>
      <c r="D18" s="154">
        <v>100</v>
      </c>
      <c r="E18" s="154">
        <v>46.8</v>
      </c>
      <c r="F18" s="154">
        <v>5.84</v>
      </c>
      <c r="G18" s="154">
        <v>0.92</v>
      </c>
      <c r="H18" s="154">
        <v>2.8</v>
      </c>
    </row>
    <row r="19" spans="1:23" ht="18.95" customHeight="1" x14ac:dyDescent="0.35">
      <c r="A19" s="520"/>
      <c r="B19" s="478" t="s">
        <v>28</v>
      </c>
      <c r="C19" s="486" t="s">
        <v>344</v>
      </c>
      <c r="D19" s="480">
        <v>5</v>
      </c>
      <c r="E19" s="480">
        <v>32.189399999999999</v>
      </c>
      <c r="F19" s="480">
        <v>9.7050000000000011E-2</v>
      </c>
      <c r="G19" s="480">
        <v>3.5305500000000003</v>
      </c>
      <c r="H19" s="480">
        <v>1.3550000000000001E-2</v>
      </c>
    </row>
    <row r="20" spans="1:23" ht="18.95" customHeight="1" x14ac:dyDescent="0.35">
      <c r="A20" s="535"/>
      <c r="B20" s="15" t="s">
        <v>30</v>
      </c>
      <c r="C20" s="536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535" t="s">
        <v>32</v>
      </c>
      <c r="B21" s="478" t="s">
        <v>33</v>
      </c>
      <c r="C21" s="465"/>
      <c r="D21" s="483">
        <v>50</v>
      </c>
      <c r="E21" s="480"/>
      <c r="F21" s="480"/>
      <c r="G21" s="480"/>
      <c r="H21" s="480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520"/>
      <c r="B22" s="520" t="s">
        <v>34</v>
      </c>
      <c r="C22" s="470"/>
      <c r="D22" s="480">
        <v>30</v>
      </c>
      <c r="E22" s="480">
        <v>72.674999999999997</v>
      </c>
      <c r="F22" s="480">
        <v>13.574999999999999</v>
      </c>
      <c r="G22" s="480">
        <v>0.46499999999999991</v>
      </c>
      <c r="H22" s="480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520"/>
      <c r="B23" s="537" t="s">
        <v>35</v>
      </c>
      <c r="C23" s="470"/>
      <c r="D23" s="487">
        <v>100</v>
      </c>
      <c r="E23" s="487">
        <v>48.076000000000001</v>
      </c>
      <c r="F23" s="487">
        <v>13.48</v>
      </c>
      <c r="G23" s="487">
        <v>0</v>
      </c>
      <c r="H23" s="487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89"/>
      <c r="B24" s="6"/>
      <c r="C24" s="6" t="s">
        <v>36</v>
      </c>
      <c r="D24" s="490"/>
      <c r="E24" s="538">
        <f>SUM(E10:E23)</f>
        <v>725.71709999999996</v>
      </c>
      <c r="F24" s="538">
        <f>SUM(F10:F23)</f>
        <v>103.20705</v>
      </c>
      <c r="G24" s="538">
        <f>SUM(G10:G23)</f>
        <v>20.82525</v>
      </c>
      <c r="H24" s="538">
        <f>SUM(H10:H23)</f>
        <v>25.568849999999998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492" t="str">
        <f>A8</f>
        <v>12. nädal</v>
      </c>
      <c r="B25" s="913"/>
      <c r="C25" s="904"/>
      <c r="D25" s="904"/>
      <c r="E25" s="904"/>
      <c r="F25" s="904"/>
      <c r="G25" s="904"/>
      <c r="H25" s="914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460" t="s">
        <v>37</v>
      </c>
      <c r="B26" s="539">
        <f>B9+1</f>
        <v>46098</v>
      </c>
      <c r="C26" s="460" t="s">
        <v>4</v>
      </c>
      <c r="D26" s="461" t="s">
        <v>5</v>
      </c>
      <c r="E26" s="461" t="s">
        <v>6</v>
      </c>
      <c r="F26" s="461" t="s">
        <v>7</v>
      </c>
      <c r="G26" s="461" t="s">
        <v>8</v>
      </c>
      <c r="H26" s="461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540"/>
      <c r="B27" s="541" t="s">
        <v>345</v>
      </c>
      <c r="C27" s="542" t="s">
        <v>346</v>
      </c>
      <c r="D27" s="531">
        <v>100</v>
      </c>
      <c r="E27" s="531">
        <v>151.73599999999999</v>
      </c>
      <c r="F27" s="531">
        <v>2.85</v>
      </c>
      <c r="G27" s="531">
        <v>9.4350000000000005</v>
      </c>
      <c r="H27" s="531">
        <v>14.039999999999997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464"/>
      <c r="B28" s="541" t="s">
        <v>347</v>
      </c>
      <c r="C28" s="542" t="s">
        <v>39</v>
      </c>
      <c r="D28" s="531">
        <v>100</v>
      </c>
      <c r="E28" s="531">
        <v>70</v>
      </c>
      <c r="F28" s="531">
        <v>4.5999999999999996</v>
      </c>
      <c r="G28" s="531">
        <v>4.2</v>
      </c>
      <c r="H28" s="531">
        <v>2.74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464" t="s">
        <v>14</v>
      </c>
      <c r="B29" s="530" t="s">
        <v>348</v>
      </c>
      <c r="C29" s="542" t="s">
        <v>349</v>
      </c>
      <c r="D29" s="469">
        <v>100</v>
      </c>
      <c r="E29" s="531">
        <v>38.4</v>
      </c>
      <c r="F29" s="531">
        <v>6.61</v>
      </c>
      <c r="G29" s="531">
        <v>0.157</v>
      </c>
      <c r="H29" s="531">
        <v>1.74</v>
      </c>
      <c r="I29" s="24"/>
    </row>
    <row r="30" spans="1:23" s="19" customFormat="1" ht="19.5" x14ac:dyDescent="0.35">
      <c r="A30" s="540"/>
      <c r="B30" s="520" t="s">
        <v>44</v>
      </c>
      <c r="C30" s="543"/>
      <c r="D30" s="449">
        <v>30</v>
      </c>
      <c r="E30" s="447">
        <v>35.520000000000003</v>
      </c>
      <c r="F30" s="447">
        <v>1.2299999999999998</v>
      </c>
      <c r="G30" s="447">
        <v>3</v>
      </c>
      <c r="H30" s="447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544"/>
      <c r="B31" s="530" t="s">
        <v>350</v>
      </c>
      <c r="C31" s="542" t="s">
        <v>351</v>
      </c>
      <c r="D31" s="469">
        <v>160</v>
      </c>
      <c r="E31" s="531">
        <v>150</v>
      </c>
      <c r="F31" s="531">
        <v>16.100000000000001</v>
      </c>
      <c r="G31" s="531">
        <v>7.14</v>
      </c>
      <c r="H31" s="531">
        <v>5.36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5">
      <c r="A32" s="544" t="s">
        <v>32</v>
      </c>
      <c r="B32" s="155" t="s">
        <v>33</v>
      </c>
      <c r="C32" s="475"/>
      <c r="D32" s="156">
        <v>50</v>
      </c>
      <c r="E32" s="154"/>
      <c r="F32" s="154"/>
      <c r="G32" s="154"/>
      <c r="H32" s="154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5">
      <c r="A33" s="540"/>
      <c r="B33" s="545" t="s">
        <v>34</v>
      </c>
      <c r="C33" s="465"/>
      <c r="D33" s="487">
        <v>50</v>
      </c>
      <c r="E33" s="487">
        <v>123.1</v>
      </c>
      <c r="F33" s="487">
        <v>26.15</v>
      </c>
      <c r="G33" s="487">
        <v>1</v>
      </c>
      <c r="H33" s="487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546"/>
      <c r="B34" s="478" t="s">
        <v>47</v>
      </c>
      <c r="C34" s="536"/>
      <c r="D34" s="487">
        <v>100</v>
      </c>
      <c r="E34" s="487">
        <v>32.4</v>
      </c>
      <c r="F34" s="487">
        <v>8.5</v>
      </c>
      <c r="G34" s="487">
        <v>0.2</v>
      </c>
      <c r="H34" s="487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89"/>
      <c r="B35" s="6"/>
      <c r="C35" s="6" t="s">
        <v>36</v>
      </c>
      <c r="D35" s="490"/>
      <c r="E35" s="538">
        <f>SUM(E27:E34)</f>
        <v>601.15599999999995</v>
      </c>
      <c r="F35" s="538">
        <f>SUM(F27:F34)</f>
        <v>66.039999999999992</v>
      </c>
      <c r="G35" s="538">
        <f>SUM(G27:G34)</f>
        <v>25.132000000000001</v>
      </c>
      <c r="H35" s="538">
        <f>SUM(H27:H34)</f>
        <v>28.954999999999995</v>
      </c>
      <c r="O35" s="17"/>
      <c r="P35" s="17"/>
      <c r="Q35" s="17"/>
      <c r="R35" s="17"/>
      <c r="S35" s="17"/>
      <c r="T35" s="17"/>
      <c r="U35" s="17"/>
      <c r="V35" s="17"/>
    </row>
    <row r="36" spans="1:22" s="206" customFormat="1" ht="27.75" x14ac:dyDescent="0.5">
      <c r="A36" s="492" t="str">
        <f>A8</f>
        <v>12. nädal</v>
      </c>
      <c r="B36" s="913"/>
      <c r="C36" s="904"/>
      <c r="D36" s="904"/>
      <c r="E36" s="904"/>
      <c r="F36" s="904"/>
      <c r="G36" s="904"/>
      <c r="H36" s="914"/>
      <c r="O36" s="207"/>
      <c r="P36" s="207"/>
      <c r="Q36" s="207"/>
      <c r="R36" s="207"/>
      <c r="S36" s="207"/>
      <c r="T36" s="207"/>
      <c r="U36" s="207"/>
      <c r="V36" s="207"/>
    </row>
    <row r="37" spans="1:22" ht="50.1" customHeight="1" x14ac:dyDescent="0.3">
      <c r="A37" s="460" t="s">
        <v>48</v>
      </c>
      <c r="B37" s="539">
        <f>B9+2</f>
        <v>46099</v>
      </c>
      <c r="C37" s="460" t="s">
        <v>4</v>
      </c>
      <c r="D37" s="461" t="s">
        <v>5</v>
      </c>
      <c r="E37" s="461" t="s">
        <v>6</v>
      </c>
      <c r="F37" s="461" t="s">
        <v>7</v>
      </c>
      <c r="G37" s="461" t="s">
        <v>8</v>
      </c>
      <c r="H37" s="461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547"/>
      <c r="B38" s="530" t="s">
        <v>352</v>
      </c>
      <c r="C38" s="465" t="s">
        <v>353</v>
      </c>
      <c r="D38" s="531">
        <v>50</v>
      </c>
      <c r="E38" s="531">
        <v>55.1</v>
      </c>
      <c r="F38" s="531">
        <v>0.66439999999999999</v>
      </c>
      <c r="G38" s="531">
        <v>2.19</v>
      </c>
      <c r="H38" s="531">
        <v>8.0299999999999994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64"/>
      <c r="B39" s="130" t="s">
        <v>354</v>
      </c>
      <c r="C39" s="465" t="s">
        <v>355</v>
      </c>
      <c r="D39" s="131">
        <v>50</v>
      </c>
      <c r="E39" s="131">
        <v>70.2</v>
      </c>
      <c r="F39" s="131">
        <v>0.79500000000000004</v>
      </c>
      <c r="G39" s="131">
        <v>3.9850000000000003</v>
      </c>
      <c r="H39" s="131">
        <v>7.7500000000000009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548" t="s">
        <v>14</v>
      </c>
      <c r="B40" s="130" t="s">
        <v>356</v>
      </c>
      <c r="C40" s="465" t="s">
        <v>357</v>
      </c>
      <c r="D40" s="131">
        <v>50</v>
      </c>
      <c r="E40" s="131">
        <v>69.400000000000006</v>
      </c>
      <c r="F40" s="131">
        <v>6.89</v>
      </c>
      <c r="G40" s="131">
        <v>3.16</v>
      </c>
      <c r="H40" s="131">
        <v>2.82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548"/>
      <c r="B41" s="541" t="s">
        <v>194</v>
      </c>
      <c r="C41" s="543" t="s">
        <v>195</v>
      </c>
      <c r="D41" s="469">
        <v>50</v>
      </c>
      <c r="E41" s="469">
        <v>41.657499999999999</v>
      </c>
      <c r="F41" s="469">
        <v>2.9704999999999999</v>
      </c>
      <c r="G41" s="469">
        <v>2.4009999999999998</v>
      </c>
      <c r="H41" s="469">
        <v>2.0710000000000002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548"/>
      <c r="B42" s="53" t="s">
        <v>358</v>
      </c>
      <c r="C42" s="543" t="s">
        <v>359</v>
      </c>
      <c r="D42" s="40">
        <v>50</v>
      </c>
      <c r="E42" s="40">
        <v>30.25</v>
      </c>
      <c r="F42" s="40">
        <v>2.7349999999999999</v>
      </c>
      <c r="G42" s="40">
        <v>1.56</v>
      </c>
      <c r="H42" s="40">
        <v>0.66500000000000004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547"/>
      <c r="B43" s="477" t="s">
        <v>169</v>
      </c>
      <c r="C43" s="465" t="s">
        <v>170</v>
      </c>
      <c r="D43" s="131">
        <v>80</v>
      </c>
      <c r="E43" s="131">
        <v>61.227200000000003</v>
      </c>
      <c r="F43" s="131">
        <v>12.676799999999998</v>
      </c>
      <c r="G43" s="131">
        <v>0.48800000000000004</v>
      </c>
      <c r="H43" s="131">
        <v>1.8903999999999999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541"/>
      <c r="B44" s="15" t="s">
        <v>61</v>
      </c>
      <c r="C44" s="536" t="s">
        <v>360</v>
      </c>
      <c r="D44" s="40">
        <v>80</v>
      </c>
      <c r="E44" s="40">
        <v>108</v>
      </c>
      <c r="F44" s="40">
        <v>21.8</v>
      </c>
      <c r="G44" s="40">
        <v>0.57799999999999996</v>
      </c>
      <c r="H44" s="40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541"/>
      <c r="B45" s="537" t="s">
        <v>361</v>
      </c>
      <c r="C45" s="486" t="s">
        <v>362</v>
      </c>
      <c r="D45" s="511">
        <v>100</v>
      </c>
      <c r="E45" s="511">
        <v>59.8</v>
      </c>
      <c r="F45" s="511">
        <v>5.86</v>
      </c>
      <c r="G45" s="511">
        <v>3.11</v>
      </c>
      <c r="H45" s="511">
        <v>1.04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541"/>
      <c r="B46" s="532" t="s">
        <v>65</v>
      </c>
      <c r="C46" s="486"/>
      <c r="D46" s="534">
        <v>100</v>
      </c>
      <c r="E46" s="534">
        <v>158</v>
      </c>
      <c r="F46" s="534">
        <v>16.8</v>
      </c>
      <c r="G46" s="534">
        <v>2</v>
      </c>
      <c r="H46" s="534">
        <v>12.2</v>
      </c>
    </row>
    <row r="47" spans="1:22" ht="18.95" customHeight="1" x14ac:dyDescent="0.35">
      <c r="A47" s="541"/>
      <c r="B47" s="150" t="s">
        <v>67</v>
      </c>
      <c r="C47" s="486"/>
      <c r="D47" s="534">
        <v>100</v>
      </c>
      <c r="E47" s="534">
        <v>56.2</v>
      </c>
      <c r="F47" s="534">
        <v>8.06</v>
      </c>
      <c r="G47" s="534">
        <v>0.44</v>
      </c>
      <c r="H47" s="534">
        <v>2.9</v>
      </c>
    </row>
    <row r="48" spans="1:22" ht="18.95" customHeight="1" x14ac:dyDescent="0.3">
      <c r="A48" s="541"/>
      <c r="B48" s="549" t="s">
        <v>28</v>
      </c>
      <c r="C48" s="479" t="s">
        <v>29</v>
      </c>
      <c r="D48" s="550">
        <v>5</v>
      </c>
      <c r="E48" s="550">
        <v>32.189399999999999</v>
      </c>
      <c r="F48" s="550">
        <v>9.7050000000000011E-2</v>
      </c>
      <c r="G48" s="550">
        <v>3.5305500000000003</v>
      </c>
      <c r="H48" s="550">
        <v>1.3550000000000001E-2</v>
      </c>
    </row>
    <row r="49" spans="1:15" ht="18.95" customHeight="1" x14ac:dyDescent="0.35">
      <c r="A49" s="464"/>
      <c r="B49" s="15" t="s">
        <v>30</v>
      </c>
      <c r="C49" s="536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551" t="s">
        <v>32</v>
      </c>
      <c r="B50" s="477" t="s">
        <v>33</v>
      </c>
      <c r="C50" s="465"/>
      <c r="D50" s="552">
        <v>50</v>
      </c>
      <c r="E50" s="534"/>
      <c r="F50" s="534"/>
      <c r="G50" s="534"/>
      <c r="H50" s="534"/>
    </row>
    <row r="51" spans="1:15" ht="18.95" customHeight="1" x14ac:dyDescent="0.35">
      <c r="A51" s="553"/>
      <c r="B51" s="532" t="s">
        <v>34</v>
      </c>
      <c r="C51" s="486"/>
      <c r="D51" s="552">
        <v>30</v>
      </c>
      <c r="E51" s="534">
        <v>72.674999999999997</v>
      </c>
      <c r="F51" s="534">
        <v>13.574999999999999</v>
      </c>
      <c r="G51" s="534">
        <v>0.46499999999999991</v>
      </c>
      <c r="H51" s="534">
        <v>2.6099999999999994</v>
      </c>
    </row>
    <row r="52" spans="1:15" ht="18.95" customHeight="1" x14ac:dyDescent="0.35">
      <c r="A52" s="548"/>
      <c r="B52" s="8" t="s">
        <v>69</v>
      </c>
      <c r="C52" s="486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489"/>
      <c r="B53" s="6"/>
      <c r="C53" s="6" t="s">
        <v>36</v>
      </c>
      <c r="D53" s="490"/>
      <c r="E53" s="538">
        <f>SUM(E38:E52)</f>
        <v>915.55180000000007</v>
      </c>
      <c r="F53" s="538">
        <f>SUM(F38:F52)</f>
        <v>106.14375</v>
      </c>
      <c r="G53" s="538">
        <f>SUM(G38:G52)</f>
        <v>29.064250000000005</v>
      </c>
      <c r="H53" s="538">
        <f>SUM(H38:H52)</f>
        <v>48.413250000000005</v>
      </c>
      <c r="J53" s="12"/>
      <c r="K53" s="11"/>
      <c r="L53" s="11"/>
      <c r="M53" s="11"/>
      <c r="N53" s="11"/>
      <c r="O53" s="11"/>
    </row>
    <row r="54" spans="1:15" s="206" customFormat="1" ht="27.75" x14ac:dyDescent="0.5">
      <c r="A54" s="492" t="str">
        <f>A8</f>
        <v>12. nädal</v>
      </c>
      <c r="B54" s="913"/>
      <c r="C54" s="904"/>
      <c r="D54" s="904"/>
      <c r="E54" s="904"/>
      <c r="F54" s="904"/>
      <c r="G54" s="904"/>
      <c r="H54" s="914"/>
      <c r="J54" s="211"/>
      <c r="K54" s="212"/>
      <c r="L54" s="212"/>
      <c r="M54" s="212"/>
      <c r="N54" s="212"/>
      <c r="O54" s="212"/>
    </row>
    <row r="55" spans="1:15" ht="50.1" customHeight="1" x14ac:dyDescent="0.3">
      <c r="A55" s="460" t="s">
        <v>70</v>
      </c>
      <c r="B55" s="539">
        <f>B9+3</f>
        <v>46100</v>
      </c>
      <c r="C55" s="460" t="s">
        <v>4</v>
      </c>
      <c r="D55" s="461" t="s">
        <v>5</v>
      </c>
      <c r="E55" s="461" t="s">
        <v>6</v>
      </c>
      <c r="F55" s="461" t="s">
        <v>7</v>
      </c>
      <c r="G55" s="461" t="s">
        <v>8</v>
      </c>
      <c r="H55" s="461" t="s">
        <v>9</v>
      </c>
    </row>
    <row r="56" spans="1:15" ht="33" x14ac:dyDescent="0.3">
      <c r="A56" s="540"/>
      <c r="B56" s="554" t="s">
        <v>363</v>
      </c>
      <c r="C56" s="543" t="s">
        <v>364</v>
      </c>
      <c r="D56" s="555">
        <v>70</v>
      </c>
      <c r="E56" s="555">
        <v>51.56666666666667</v>
      </c>
      <c r="F56" s="555">
        <v>3.3016666666666667</v>
      </c>
      <c r="G56" s="555">
        <v>2.7183333333333333</v>
      </c>
      <c r="H56" s="555">
        <v>3.1966666666666668</v>
      </c>
    </row>
    <row r="57" spans="1:15" ht="19.5" x14ac:dyDescent="0.3">
      <c r="A57" s="540"/>
      <c r="B57" s="554" t="s">
        <v>365</v>
      </c>
      <c r="C57" s="543" t="s">
        <v>366</v>
      </c>
      <c r="D57" s="555">
        <v>70</v>
      </c>
      <c r="E57" s="555">
        <v>65.3</v>
      </c>
      <c r="F57" s="555">
        <v>4.1399999999999997</v>
      </c>
      <c r="G57" s="555">
        <v>3.75</v>
      </c>
      <c r="H57" s="555">
        <v>3.08</v>
      </c>
    </row>
    <row r="58" spans="1:15" ht="33" x14ac:dyDescent="0.3">
      <c r="A58" s="464" t="s">
        <v>14</v>
      </c>
      <c r="B58" s="541" t="s">
        <v>75</v>
      </c>
      <c r="C58" s="543" t="s">
        <v>367</v>
      </c>
      <c r="D58" s="469">
        <v>50</v>
      </c>
      <c r="E58" s="469">
        <v>23.333333333333332</v>
      </c>
      <c r="F58" s="469">
        <v>3.2166666666666668</v>
      </c>
      <c r="G58" s="469">
        <v>0.79833333333333334</v>
      </c>
      <c r="H58" s="469">
        <v>0.59666666666666657</v>
      </c>
    </row>
    <row r="59" spans="1:15" ht="19.5" x14ac:dyDescent="0.3">
      <c r="A59" s="464"/>
      <c r="B59" s="541" t="s">
        <v>310</v>
      </c>
      <c r="C59" s="556"/>
      <c r="D59" s="469">
        <v>50</v>
      </c>
      <c r="E59" s="469">
        <v>30.4</v>
      </c>
      <c r="F59" s="469">
        <v>4.7450000000000001</v>
      </c>
      <c r="G59" s="469">
        <v>0.56000000000000005</v>
      </c>
      <c r="H59" s="469">
        <v>0.84</v>
      </c>
    </row>
    <row r="60" spans="1:15" ht="19.5" x14ac:dyDescent="0.3">
      <c r="A60" s="464"/>
      <c r="B60" s="530" t="s">
        <v>19</v>
      </c>
      <c r="C60" s="444" t="s">
        <v>94</v>
      </c>
      <c r="D60" s="531">
        <v>80</v>
      </c>
      <c r="E60" s="531">
        <v>137</v>
      </c>
      <c r="F60" s="531">
        <v>26.2</v>
      </c>
      <c r="G60" s="531">
        <v>1.08</v>
      </c>
      <c r="H60" s="531">
        <v>4.54</v>
      </c>
    </row>
    <row r="61" spans="1:15" ht="19.5" x14ac:dyDescent="0.3">
      <c r="A61" s="464"/>
      <c r="B61" s="541" t="s">
        <v>95</v>
      </c>
      <c r="C61" s="543" t="s">
        <v>96</v>
      </c>
      <c r="D61" s="469">
        <v>80</v>
      </c>
      <c r="E61" s="469">
        <v>70.400000000000006</v>
      </c>
      <c r="F61" s="469">
        <v>13.5</v>
      </c>
      <c r="G61" s="469">
        <v>0.498</v>
      </c>
      <c r="H61" s="469">
        <v>2.42</v>
      </c>
    </row>
    <row r="62" spans="1:15" ht="19.5" x14ac:dyDescent="0.3">
      <c r="A62" s="464"/>
      <c r="B62" s="541" t="s">
        <v>80</v>
      </c>
      <c r="C62" s="557" t="s">
        <v>81</v>
      </c>
      <c r="D62" s="469">
        <v>100</v>
      </c>
      <c r="E62" s="469">
        <v>42</v>
      </c>
      <c r="F62" s="469">
        <v>6.9</v>
      </c>
      <c r="G62" s="469">
        <v>0.74</v>
      </c>
      <c r="H62" s="469">
        <v>0.15</v>
      </c>
    </row>
    <row r="63" spans="1:15" ht="19.5" x14ac:dyDescent="0.3">
      <c r="A63" s="464"/>
      <c r="B63" s="541" t="s">
        <v>82</v>
      </c>
      <c r="C63" s="557" t="s">
        <v>83</v>
      </c>
      <c r="D63" s="469">
        <v>100</v>
      </c>
      <c r="E63" s="469">
        <v>40</v>
      </c>
      <c r="F63" s="469">
        <v>7.3</v>
      </c>
      <c r="G63" s="469">
        <v>0.10199999999999999</v>
      </c>
      <c r="H63" s="469">
        <v>1.3819999999999999</v>
      </c>
    </row>
    <row r="64" spans="1:15" ht="19.5" x14ac:dyDescent="0.35">
      <c r="A64" s="546"/>
      <c r="B64" s="541" t="s">
        <v>84</v>
      </c>
      <c r="C64" s="465"/>
      <c r="D64" s="469">
        <v>100</v>
      </c>
      <c r="E64" s="469">
        <v>60.8</v>
      </c>
      <c r="F64" s="469">
        <v>9.3800000000000008</v>
      </c>
      <c r="G64" s="469">
        <v>0.28000000000000003</v>
      </c>
      <c r="H64" s="469">
        <v>3.92</v>
      </c>
    </row>
    <row r="65" spans="1:15" ht="19.5" x14ac:dyDescent="0.35">
      <c r="A65" s="546"/>
      <c r="B65" s="549" t="s">
        <v>28</v>
      </c>
      <c r="C65" s="479" t="s">
        <v>29</v>
      </c>
      <c r="D65" s="550">
        <v>5</v>
      </c>
      <c r="E65" s="550">
        <v>32.189399999999999</v>
      </c>
      <c r="F65" s="550">
        <v>9.7050000000000011E-2</v>
      </c>
      <c r="G65" s="550">
        <v>3.5305500000000003</v>
      </c>
      <c r="H65" s="550">
        <v>1.3550000000000001E-2</v>
      </c>
    </row>
    <row r="66" spans="1:15" ht="19.5" x14ac:dyDescent="0.35">
      <c r="A66" s="546"/>
      <c r="B66" s="541" t="s">
        <v>30</v>
      </c>
      <c r="C66" s="536" t="s">
        <v>31</v>
      </c>
      <c r="D66" s="469">
        <v>10</v>
      </c>
      <c r="E66" s="469">
        <v>60.876700000000007</v>
      </c>
      <c r="F66" s="469">
        <v>1.2800000000000002</v>
      </c>
      <c r="G66" s="469">
        <v>5.1567000000000007</v>
      </c>
      <c r="H66" s="469">
        <v>2.8233000000000001</v>
      </c>
    </row>
    <row r="67" spans="1:15" ht="19.5" x14ac:dyDescent="0.35">
      <c r="A67" s="558" t="s">
        <v>32</v>
      </c>
      <c r="B67" s="541" t="s">
        <v>33</v>
      </c>
      <c r="C67" s="543"/>
      <c r="D67" s="469">
        <v>50</v>
      </c>
      <c r="E67" s="469"/>
      <c r="F67" s="469"/>
      <c r="G67" s="469"/>
      <c r="H67" s="469"/>
      <c r="J67" s="12"/>
      <c r="K67" s="11"/>
      <c r="L67" s="11"/>
      <c r="M67" s="11"/>
      <c r="N67" s="11"/>
      <c r="O67" s="11"/>
    </row>
    <row r="68" spans="1:15" ht="19.5" x14ac:dyDescent="0.35">
      <c r="A68" s="553"/>
      <c r="B68" s="541" t="s">
        <v>34</v>
      </c>
      <c r="C68" s="465"/>
      <c r="D68" s="469">
        <v>30</v>
      </c>
      <c r="E68" s="469">
        <v>72.674999999999997</v>
      </c>
      <c r="F68" s="469">
        <v>13.574999999999999</v>
      </c>
      <c r="G68" s="469">
        <v>0.46499999999999991</v>
      </c>
      <c r="H68" s="469">
        <v>2.6099999999999994</v>
      </c>
    </row>
    <row r="69" spans="1:15" ht="18.95" customHeight="1" x14ac:dyDescent="0.35">
      <c r="A69" s="553"/>
      <c r="B69" s="133" t="s">
        <v>35</v>
      </c>
      <c r="C69" s="486"/>
      <c r="D69" s="143">
        <v>100</v>
      </c>
      <c r="E69" s="131">
        <v>48.076000000000001</v>
      </c>
      <c r="F69" s="131">
        <v>13.48</v>
      </c>
      <c r="G69" s="131">
        <v>0</v>
      </c>
      <c r="H69" s="131">
        <v>0</v>
      </c>
    </row>
    <row r="70" spans="1:15" ht="18.95" customHeight="1" x14ac:dyDescent="0.3">
      <c r="A70" s="489"/>
      <c r="B70" s="6"/>
      <c r="C70" s="6" t="s">
        <v>36</v>
      </c>
      <c r="D70" s="490"/>
      <c r="E70" s="538">
        <f>SUM(E56:E69)</f>
        <v>734.61709999999994</v>
      </c>
      <c r="F70" s="538">
        <f>SUM(F56:F69)</f>
        <v>107.11538333333333</v>
      </c>
      <c r="G70" s="538">
        <f>SUM(G56:G69)</f>
        <v>19.678916666666669</v>
      </c>
      <c r="H70" s="538">
        <f>SUM(H56:H69)</f>
        <v>25.572183333333335</v>
      </c>
    </row>
    <row r="71" spans="1:15" ht="27.75" x14ac:dyDescent="0.5">
      <c r="A71" s="492" t="str">
        <f>A8</f>
        <v>12. nädal</v>
      </c>
      <c r="B71" s="913"/>
      <c r="C71" s="904"/>
      <c r="D71" s="904"/>
      <c r="E71" s="904"/>
      <c r="F71" s="904"/>
      <c r="G71" s="904"/>
      <c r="H71" s="914"/>
    </row>
    <row r="72" spans="1:15" ht="50.1" customHeight="1" x14ac:dyDescent="0.3">
      <c r="A72" s="460" t="s">
        <v>86</v>
      </c>
      <c r="B72" s="539">
        <f>B9+4</f>
        <v>46101</v>
      </c>
      <c r="C72" s="460" t="s">
        <v>4</v>
      </c>
      <c r="D72" s="461" t="s">
        <v>5</v>
      </c>
      <c r="E72" s="461" t="s">
        <v>6</v>
      </c>
      <c r="F72" s="461" t="s">
        <v>7</v>
      </c>
      <c r="G72" s="461" t="s">
        <v>8</v>
      </c>
      <c r="H72" s="461" t="s">
        <v>9</v>
      </c>
    </row>
    <row r="73" spans="1:15" ht="19.5" x14ac:dyDescent="0.3">
      <c r="A73" s="547"/>
      <c r="B73" s="530" t="s">
        <v>368</v>
      </c>
      <c r="C73" s="465" t="s">
        <v>369</v>
      </c>
      <c r="D73" s="469">
        <v>100</v>
      </c>
      <c r="E73" s="531">
        <v>94.2</v>
      </c>
      <c r="F73" s="531">
        <v>11.5</v>
      </c>
      <c r="G73" s="531">
        <v>2.9</v>
      </c>
      <c r="H73" s="531">
        <v>5.0599999999999996</v>
      </c>
    </row>
    <row r="74" spans="1:15" ht="33" x14ac:dyDescent="0.3">
      <c r="A74" s="464"/>
      <c r="B74" s="530" t="s">
        <v>370</v>
      </c>
      <c r="C74" s="543" t="s">
        <v>371</v>
      </c>
      <c r="D74" s="531">
        <v>100</v>
      </c>
      <c r="E74" s="531">
        <v>112</v>
      </c>
      <c r="F74" s="531">
        <v>16.3</v>
      </c>
      <c r="G74" s="531">
        <v>2.1800000000000002</v>
      </c>
      <c r="H74" s="531">
        <v>5.72</v>
      </c>
    </row>
    <row r="75" spans="1:15" ht="33" x14ac:dyDescent="0.3">
      <c r="A75" s="464" t="s">
        <v>14</v>
      </c>
      <c r="B75" s="541" t="s">
        <v>372</v>
      </c>
      <c r="C75" s="465" t="s">
        <v>373</v>
      </c>
      <c r="D75" s="469">
        <v>100</v>
      </c>
      <c r="E75" s="531">
        <v>123</v>
      </c>
      <c r="F75" s="531">
        <v>16.399999999999999</v>
      </c>
      <c r="G75" s="531">
        <v>4.3099999999999996</v>
      </c>
      <c r="H75" s="531">
        <v>3.59</v>
      </c>
    </row>
    <row r="76" spans="1:15" ht="19.5" x14ac:dyDescent="0.35">
      <c r="A76" s="464"/>
      <c r="B76" s="520" t="s">
        <v>239</v>
      </c>
      <c r="C76" s="465" t="s">
        <v>374</v>
      </c>
      <c r="D76" s="469">
        <v>50</v>
      </c>
      <c r="E76" s="531">
        <v>56.622999999999998</v>
      </c>
      <c r="F76" s="531">
        <v>2.4849999999999999</v>
      </c>
      <c r="G76" s="531">
        <v>4.5599999999999996</v>
      </c>
      <c r="H76" s="531">
        <v>1.4379999999999999</v>
      </c>
    </row>
    <row r="77" spans="1:15" ht="19.5" x14ac:dyDescent="0.3">
      <c r="A77" s="464"/>
      <c r="B77" s="541" t="s">
        <v>330</v>
      </c>
      <c r="C77" s="465" t="s">
        <v>331</v>
      </c>
      <c r="D77" s="469">
        <v>50</v>
      </c>
      <c r="E77" s="531">
        <v>21.09</v>
      </c>
      <c r="F77" s="531">
        <v>4.47</v>
      </c>
      <c r="G77" s="531">
        <v>0.2</v>
      </c>
      <c r="H77" s="531">
        <v>1.3799999999999997</v>
      </c>
    </row>
    <row r="78" spans="1:15" ht="18.95" customHeight="1" x14ac:dyDescent="0.3">
      <c r="A78" s="547"/>
      <c r="B78" s="541" t="s">
        <v>375</v>
      </c>
      <c r="C78" s="465" t="s">
        <v>376</v>
      </c>
      <c r="D78" s="469">
        <v>100</v>
      </c>
      <c r="E78" s="531">
        <v>36.700000000000003</v>
      </c>
      <c r="F78" s="531">
        <v>6.95</v>
      </c>
      <c r="G78" s="531">
        <v>0.27500000000000002</v>
      </c>
      <c r="H78" s="531">
        <v>0.9</v>
      </c>
    </row>
    <row r="79" spans="1:15" ht="18" customHeight="1" x14ac:dyDescent="0.3">
      <c r="A79" s="547"/>
      <c r="B79" s="541" t="s">
        <v>377</v>
      </c>
      <c r="C79" s="486"/>
      <c r="D79" s="469">
        <v>100</v>
      </c>
      <c r="E79" s="531">
        <v>19.04</v>
      </c>
      <c r="F79" s="531">
        <v>2.48</v>
      </c>
      <c r="G79" s="531">
        <v>0.19</v>
      </c>
      <c r="H79" s="531">
        <v>1.25</v>
      </c>
    </row>
    <row r="80" spans="1:15" ht="18.95" customHeight="1" x14ac:dyDescent="0.3">
      <c r="A80" s="547"/>
      <c r="B80" s="90" t="s">
        <v>378</v>
      </c>
      <c r="C80" s="465"/>
      <c r="D80" s="469">
        <v>100</v>
      </c>
      <c r="E80" s="531">
        <v>29.9</v>
      </c>
      <c r="F80" s="531">
        <v>4.0999999999999996</v>
      </c>
      <c r="G80" s="531">
        <v>0.36</v>
      </c>
      <c r="H80" s="531">
        <v>1.64</v>
      </c>
    </row>
    <row r="81" spans="1:12" ht="18.95" customHeight="1" x14ac:dyDescent="0.3">
      <c r="A81" s="547"/>
      <c r="B81" s="93" t="s">
        <v>28</v>
      </c>
      <c r="C81" s="486" t="s">
        <v>29</v>
      </c>
      <c r="D81" s="44">
        <v>5</v>
      </c>
      <c r="E81" s="44">
        <v>32.189399999999999</v>
      </c>
      <c r="F81" s="44">
        <v>9.7050000000000011E-2</v>
      </c>
      <c r="G81" s="44">
        <v>3.5305500000000003</v>
      </c>
      <c r="H81" s="44">
        <v>1.3550000000000001E-2</v>
      </c>
    </row>
    <row r="82" spans="1:12" ht="18.95" customHeight="1" x14ac:dyDescent="0.3">
      <c r="A82" s="559"/>
      <c r="B82" s="541" t="s">
        <v>30</v>
      </c>
      <c r="C82" s="536" t="s">
        <v>31</v>
      </c>
      <c r="D82" s="469">
        <v>10</v>
      </c>
      <c r="E82" s="469">
        <v>60.876700000000007</v>
      </c>
      <c r="F82" s="469">
        <v>1.2800000000000002</v>
      </c>
      <c r="G82" s="469">
        <v>5.1567000000000007</v>
      </c>
      <c r="H82" s="469">
        <v>2.8233000000000001</v>
      </c>
      <c r="I82" s="9"/>
      <c r="J82" s="9"/>
      <c r="K82" s="9"/>
      <c r="L82" s="9"/>
    </row>
    <row r="83" spans="1:12" ht="18.95" customHeight="1" x14ac:dyDescent="0.3">
      <c r="A83" s="464" t="s">
        <v>32</v>
      </c>
      <c r="B83" s="34" t="s">
        <v>33</v>
      </c>
      <c r="C83" s="536"/>
      <c r="D83" s="33">
        <v>50</v>
      </c>
      <c r="E83" s="33"/>
      <c r="F83" s="33"/>
      <c r="G83" s="33"/>
      <c r="H83" s="33"/>
    </row>
    <row r="84" spans="1:12" ht="19.5" x14ac:dyDescent="0.3">
      <c r="A84" s="559"/>
      <c r="B84" s="34" t="s">
        <v>34</v>
      </c>
      <c r="C84" s="465"/>
      <c r="D84" s="35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</row>
    <row r="85" spans="1:12" ht="18.95" customHeight="1" x14ac:dyDescent="0.35">
      <c r="A85" s="520"/>
      <c r="B85" s="34" t="s">
        <v>85</v>
      </c>
      <c r="C85" s="486"/>
      <c r="D85" s="33">
        <v>100</v>
      </c>
      <c r="E85" s="33">
        <v>30.1</v>
      </c>
      <c r="F85" s="33">
        <v>5.9</v>
      </c>
      <c r="G85" s="33">
        <v>0.1</v>
      </c>
      <c r="H85" s="33">
        <v>0.8</v>
      </c>
    </row>
    <row r="86" spans="1:12" ht="18.95" customHeight="1" x14ac:dyDescent="0.3">
      <c r="A86" s="489"/>
      <c r="B86" s="6"/>
      <c r="C86" s="6" t="s">
        <v>36</v>
      </c>
      <c r="D86" s="560"/>
      <c r="E86" s="561">
        <f>SUM(E73:E85)</f>
        <v>688.39409999999998</v>
      </c>
      <c r="F86" s="561">
        <f>SUM(F73:F85)</f>
        <v>85.537050000000008</v>
      </c>
      <c r="G86" s="561">
        <f>SUM(G73:G85)</f>
        <v>24.227250000000002</v>
      </c>
      <c r="H86" s="561">
        <f>SUM(H73:H85)</f>
        <v>27.224849999999996</v>
      </c>
    </row>
    <row r="87" spans="1:12" ht="18.95" customHeight="1" x14ac:dyDescent="0.3">
      <c r="A87" s="911" t="s">
        <v>110</v>
      </c>
      <c r="B87" s="866"/>
      <c r="C87" s="866"/>
      <c r="D87" s="912"/>
      <c r="E87" s="562">
        <f>AVERAGE(E24,E35,E53,E70,E86)</f>
        <v>733.08722</v>
      </c>
      <c r="F87" s="5">
        <f>AVERAGE(F24,F35,F53,F70,F86)</f>
        <v>93.608646666666672</v>
      </c>
      <c r="G87" s="5">
        <f>AVERAGE(G24,G35,G53,G70,G86)</f>
        <v>23.785533333333333</v>
      </c>
      <c r="H87" s="5">
        <f>AVERAGE(H24,H35,H53,H70,H86)</f>
        <v>31.146826666666669</v>
      </c>
    </row>
    <row r="88" spans="1:12" ht="18.95" customHeight="1" x14ac:dyDescent="0.3">
      <c r="A88" s="4"/>
      <c r="B88" s="3"/>
      <c r="C88" s="868" t="s">
        <v>111</v>
      </c>
      <c r="D88" s="869"/>
      <c r="E88" s="563"/>
      <c r="F88" s="564">
        <f>(F87*4)/E87*100</f>
        <v>51.076403523535262</v>
      </c>
      <c r="G88" s="564">
        <f>(G87*9)/E87*100</f>
        <v>29.201136530520884</v>
      </c>
      <c r="H88" s="564">
        <f>(H87*4)/E87*100</f>
        <v>16.99488181865545</v>
      </c>
    </row>
    <row r="89" spans="1:12" ht="18.95" customHeight="1" x14ac:dyDescent="0.3">
      <c r="A89" s="146"/>
      <c r="B89" s="2"/>
      <c r="C89" s="870" t="s">
        <v>112</v>
      </c>
      <c r="D89" s="871"/>
      <c r="E89" s="563" t="s">
        <v>113</v>
      </c>
      <c r="F89" s="564" t="s">
        <v>114</v>
      </c>
      <c r="G89" s="564" t="s">
        <v>115</v>
      </c>
      <c r="H89" s="564" t="s">
        <v>116</v>
      </c>
    </row>
    <row r="90" spans="1:12" ht="18.95" customHeight="1" x14ac:dyDescent="0.3">
      <c r="A90" s="884" t="s">
        <v>117</v>
      </c>
      <c r="B90" s="884"/>
      <c r="C90" s="884"/>
      <c r="D90" s="884"/>
      <c r="E90" s="910"/>
      <c r="F90" s="910"/>
      <c r="G90" s="910"/>
      <c r="H90" s="910"/>
    </row>
    <row r="91" spans="1:12" ht="18.95" customHeight="1" x14ac:dyDescent="0.3">
      <c r="A91" s="908" t="s">
        <v>118</v>
      </c>
      <c r="B91" s="853"/>
      <c r="C91" s="853"/>
      <c r="D91" s="853"/>
      <c r="E91" s="853"/>
      <c r="F91" s="853"/>
      <c r="G91" s="853"/>
      <c r="H91" s="909"/>
    </row>
    <row r="92" spans="1:12" ht="18.95" customHeight="1" x14ac:dyDescent="0.3">
      <c r="A92" s="881" t="s">
        <v>119</v>
      </c>
      <c r="B92" s="856"/>
      <c r="C92" s="856"/>
      <c r="D92" s="856"/>
      <c r="E92" s="856"/>
      <c r="F92" s="856"/>
      <c r="G92" s="856"/>
      <c r="H92" s="857"/>
    </row>
    <row r="93" spans="1:12" ht="18.95" customHeight="1" x14ac:dyDescent="0.3">
      <c r="A93" s="882" t="s">
        <v>120</v>
      </c>
      <c r="B93" s="859"/>
      <c r="C93" s="859"/>
      <c r="D93" s="859"/>
      <c r="E93" s="859"/>
      <c r="F93" s="859"/>
      <c r="G93" s="859"/>
      <c r="H93" s="860"/>
    </row>
    <row r="94" spans="1:12" ht="18.95" customHeight="1" x14ac:dyDescent="0.3">
      <c r="A94" s="882" t="s">
        <v>121</v>
      </c>
      <c r="B94" s="859"/>
      <c r="C94" s="859"/>
      <c r="D94" s="859"/>
      <c r="E94" s="859"/>
      <c r="F94" s="859"/>
      <c r="G94" s="859"/>
      <c r="H94" s="860"/>
    </row>
    <row r="95" spans="1:12" ht="18.95" customHeight="1" x14ac:dyDescent="0.3">
      <c r="A95" s="882" t="s">
        <v>122</v>
      </c>
      <c r="B95" s="859"/>
      <c r="C95" s="859"/>
      <c r="D95" s="859"/>
      <c r="E95" s="859"/>
      <c r="F95" s="859"/>
      <c r="G95" s="859"/>
      <c r="H95" s="860"/>
    </row>
    <row r="96" spans="1:12" ht="18.95" customHeight="1" x14ac:dyDescent="0.3">
      <c r="A96" s="906" t="s">
        <v>123</v>
      </c>
      <c r="B96" s="906"/>
      <c r="C96" s="906"/>
      <c r="D96" s="906"/>
      <c r="E96" s="906"/>
      <c r="F96" s="906"/>
      <c r="G96" s="906"/>
      <c r="H96" s="906"/>
    </row>
    <row r="97" spans="1:8" ht="18.95" customHeight="1" x14ac:dyDescent="0.3">
      <c r="A97" s="565" t="s">
        <v>124</v>
      </c>
      <c r="B97" s="76" t="s">
        <v>125</v>
      </c>
      <c r="C97" s="76"/>
      <c r="D97" s="76"/>
      <c r="E97" s="77"/>
      <c r="F97" s="77"/>
      <c r="G97" s="77"/>
      <c r="H97" s="566"/>
    </row>
    <row r="98" spans="1:8" ht="18.95" customHeight="1" x14ac:dyDescent="0.3">
      <c r="A98" s="75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8" t="s">
        <v>128</v>
      </c>
      <c r="B99" s="81" t="s">
        <v>129</v>
      </c>
      <c r="C99" s="81"/>
      <c r="D99" s="81"/>
      <c r="E99" s="82"/>
      <c r="F99" s="82"/>
      <c r="G99" s="82"/>
      <c r="H99" s="149"/>
    </row>
    <row r="100" spans="1:8" ht="18.95" customHeight="1" x14ac:dyDescent="0.3">
      <c r="A100" s="850" t="s">
        <v>130</v>
      </c>
      <c r="B100" s="850"/>
      <c r="C100" s="850"/>
      <c r="D100" s="850"/>
      <c r="E100" s="850"/>
      <c r="F100" s="850"/>
      <c r="G100" s="850"/>
      <c r="H100" s="850"/>
    </row>
    <row r="101" spans="1:8" ht="18.95" customHeight="1" x14ac:dyDescent="0.3">
      <c r="A101" s="907" t="s">
        <v>131</v>
      </c>
      <c r="B101" s="907"/>
      <c r="C101" s="907"/>
      <c r="D101" s="907"/>
      <c r="E101" s="907"/>
      <c r="F101" s="907"/>
      <c r="G101" s="907"/>
      <c r="H101" s="907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96:H96"/>
    <mergeCell ref="A100:H100"/>
    <mergeCell ref="A101:H101"/>
    <mergeCell ref="A91:H91"/>
    <mergeCell ref="A92:H92"/>
    <mergeCell ref="A93:H93"/>
    <mergeCell ref="A94:H94"/>
    <mergeCell ref="A95:H95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rowBreaks count="1" manualBreakCount="1">
    <brk id="5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00AB-2801-4997-A22E-E04597EA54FE}">
  <sheetPr>
    <tabColor theme="9" tint="0.79998168889431442"/>
  </sheetPr>
  <dimension ref="A1:W101"/>
  <sheetViews>
    <sheetView tabSelected="1" topLeftCell="A64" zoomScale="80" zoomScaleNormal="80" workbookViewId="0">
      <selection activeCell="C78" sqref="C78"/>
    </sheetView>
  </sheetViews>
  <sheetFormatPr defaultColWidth="9.25" defaultRowHeight="16.5" x14ac:dyDescent="0.3"/>
  <cols>
    <col min="1" max="1" width="25.625" style="1" customWidth="1"/>
    <col min="2" max="2" width="64.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5">
      <c r="A1" s="886" t="e" vm="1">
        <v>#VALUE!</v>
      </c>
      <c r="B1" s="886"/>
      <c r="C1" s="49"/>
      <c r="D1" s="46"/>
      <c r="E1" s="46"/>
      <c r="F1" s="46"/>
      <c r="G1" s="46"/>
      <c r="H1" s="46"/>
    </row>
    <row r="2" spans="1:8" ht="18.95" customHeight="1" x14ac:dyDescent="0.35">
      <c r="A2" s="886"/>
      <c r="B2" s="886"/>
      <c r="C2" s="49"/>
      <c r="D2" s="46"/>
      <c r="E2" s="46"/>
      <c r="F2" s="46"/>
      <c r="G2" s="46"/>
      <c r="H2" s="46"/>
    </row>
    <row r="3" spans="1:8" ht="18.95" customHeight="1" x14ac:dyDescent="0.35">
      <c r="A3" s="886"/>
      <c r="B3" s="886"/>
      <c r="C3" s="49"/>
      <c r="D3" s="46"/>
      <c r="E3" s="46"/>
      <c r="F3" s="46"/>
      <c r="G3" s="46"/>
      <c r="H3" s="46"/>
    </row>
    <row r="4" spans="1:8" ht="18.95" customHeight="1" x14ac:dyDescent="0.35">
      <c r="A4" s="886"/>
      <c r="B4" s="886"/>
      <c r="C4" s="49"/>
      <c r="D4" s="46"/>
      <c r="E4" s="46"/>
      <c r="F4" s="46"/>
      <c r="G4" s="46"/>
      <c r="H4" s="46"/>
    </row>
    <row r="5" spans="1:8" ht="18.95" customHeight="1" x14ac:dyDescent="0.35">
      <c r="A5" s="886"/>
      <c r="B5" s="886"/>
      <c r="C5" s="49"/>
      <c r="D5" s="46"/>
      <c r="E5" s="46"/>
      <c r="F5" s="46"/>
      <c r="G5" s="46"/>
      <c r="H5" s="46"/>
    </row>
    <row r="6" spans="1:8" ht="30" customHeight="1" x14ac:dyDescent="0.35">
      <c r="A6" s="842" t="s">
        <v>0</v>
      </c>
      <c r="B6" s="842"/>
      <c r="C6" s="49"/>
      <c r="D6" s="46"/>
      <c r="E6" s="46"/>
      <c r="F6" s="46"/>
      <c r="G6" s="46"/>
      <c r="H6" s="46"/>
    </row>
    <row r="7" spans="1:8" ht="32.25" x14ac:dyDescent="0.55000000000000004">
      <c r="A7" s="864" t="s">
        <v>1</v>
      </c>
      <c r="B7" s="864"/>
      <c r="C7" s="48"/>
      <c r="D7" s="46"/>
      <c r="E7" s="46"/>
      <c r="F7" s="46"/>
      <c r="G7" s="46"/>
      <c r="H7" s="46"/>
    </row>
    <row r="8" spans="1:8" s="213" customFormat="1" ht="27.75" x14ac:dyDescent="0.5">
      <c r="A8" s="203" t="s">
        <v>379</v>
      </c>
      <c r="B8" s="204"/>
      <c r="C8" s="215"/>
      <c r="D8" s="216"/>
      <c r="E8" s="216"/>
      <c r="F8" s="217"/>
      <c r="G8" s="217"/>
      <c r="H8" s="217"/>
    </row>
    <row r="9" spans="1:8" s="13" customFormat="1" ht="50.1" customHeight="1" x14ac:dyDescent="0.5">
      <c r="A9" s="567" t="s">
        <v>3</v>
      </c>
      <c r="B9" s="240">
        <v>46104</v>
      </c>
      <c r="C9" s="567" t="s">
        <v>4</v>
      </c>
      <c r="D9" s="568" t="s">
        <v>5</v>
      </c>
      <c r="E9" s="568" t="s">
        <v>6</v>
      </c>
      <c r="F9" s="568" t="s">
        <v>7</v>
      </c>
      <c r="G9" s="568" t="s">
        <v>8</v>
      </c>
      <c r="H9" s="568" t="s">
        <v>9</v>
      </c>
    </row>
    <row r="10" spans="1:8" ht="33" x14ac:dyDescent="0.3">
      <c r="A10" s="569"/>
      <c r="B10" s="64" t="s">
        <v>562</v>
      </c>
      <c r="C10" s="576" t="s">
        <v>563</v>
      </c>
      <c r="D10" s="65">
        <v>70</v>
      </c>
      <c r="E10" s="66">
        <v>52</v>
      </c>
      <c r="F10" s="66">
        <v>2.0299999999999998</v>
      </c>
      <c r="G10" s="66">
        <v>2.92</v>
      </c>
      <c r="H10" s="66">
        <v>4.22</v>
      </c>
    </row>
    <row r="11" spans="1:8" ht="19.5" x14ac:dyDescent="0.3">
      <c r="A11" s="570"/>
      <c r="B11" s="571" t="s">
        <v>380</v>
      </c>
      <c r="C11" s="572" t="s">
        <v>381</v>
      </c>
      <c r="D11" s="573">
        <v>70</v>
      </c>
      <c r="E11" s="574">
        <v>86.5</v>
      </c>
      <c r="F11" s="574">
        <v>4.87</v>
      </c>
      <c r="G11" s="574">
        <v>5.31</v>
      </c>
      <c r="H11" s="574">
        <v>4.7</v>
      </c>
    </row>
    <row r="12" spans="1:8" ht="33" x14ac:dyDescent="0.3">
      <c r="A12" s="575" t="s">
        <v>14</v>
      </c>
      <c r="B12" s="228" t="s">
        <v>382</v>
      </c>
      <c r="C12" s="576" t="s">
        <v>383</v>
      </c>
      <c r="D12" s="577">
        <v>50</v>
      </c>
      <c r="E12" s="195">
        <v>48.4</v>
      </c>
      <c r="F12" s="195">
        <v>3.44</v>
      </c>
      <c r="G12" s="195">
        <v>2.91</v>
      </c>
      <c r="H12" s="195">
        <v>1.57</v>
      </c>
    </row>
    <row r="13" spans="1:8" ht="19.5" x14ac:dyDescent="0.3">
      <c r="A13" s="575"/>
      <c r="B13" s="571" t="s">
        <v>384</v>
      </c>
      <c r="C13" s="572" t="s">
        <v>385</v>
      </c>
      <c r="D13" s="573">
        <v>50</v>
      </c>
      <c r="E13" s="574">
        <v>28.5</v>
      </c>
      <c r="F13" s="574">
        <v>3.37</v>
      </c>
      <c r="G13" s="574">
        <v>1.1200000000000001</v>
      </c>
      <c r="H13" s="574">
        <v>0.36099999999999999</v>
      </c>
    </row>
    <row r="14" spans="1:8" ht="18.95" customHeight="1" x14ac:dyDescent="0.35">
      <c r="A14" s="578"/>
      <c r="B14" s="541" t="s">
        <v>21</v>
      </c>
      <c r="C14" s="572" t="s">
        <v>22</v>
      </c>
      <c r="D14" s="579">
        <v>80</v>
      </c>
      <c r="E14" s="579">
        <v>126.4</v>
      </c>
      <c r="F14" s="579">
        <v>20.88</v>
      </c>
      <c r="G14" s="579">
        <v>3.7919999999999998</v>
      </c>
      <c r="H14" s="579">
        <v>1.8240000000000001</v>
      </c>
    </row>
    <row r="15" spans="1:8" ht="18.95" customHeight="1" x14ac:dyDescent="0.35">
      <c r="A15" s="578"/>
      <c r="B15" s="541" t="s">
        <v>78</v>
      </c>
      <c r="C15" s="580" t="s">
        <v>386</v>
      </c>
      <c r="D15" s="579">
        <v>80</v>
      </c>
      <c r="E15" s="581">
        <v>142</v>
      </c>
      <c r="F15" s="581">
        <v>27.3</v>
      </c>
      <c r="G15" s="581">
        <v>0.92</v>
      </c>
      <c r="H15" s="581">
        <v>4.72</v>
      </c>
    </row>
    <row r="16" spans="1:8" ht="19.5" x14ac:dyDescent="0.35">
      <c r="A16" s="578"/>
      <c r="B16" s="510" t="s">
        <v>387</v>
      </c>
      <c r="C16" s="582" t="s">
        <v>388</v>
      </c>
      <c r="D16" s="511">
        <v>100</v>
      </c>
      <c r="E16" s="511">
        <v>25.4</v>
      </c>
      <c r="F16" s="511">
        <v>2.06</v>
      </c>
      <c r="G16" s="511">
        <v>1.1200000000000001</v>
      </c>
      <c r="H16" s="511">
        <v>1.17</v>
      </c>
    </row>
    <row r="17" spans="1:23" ht="18.95" customHeight="1" x14ac:dyDescent="0.35">
      <c r="A17" s="578"/>
      <c r="B17" s="510" t="s">
        <v>528</v>
      </c>
      <c r="C17" s="583" t="s">
        <v>100</v>
      </c>
      <c r="D17" s="511">
        <v>150</v>
      </c>
      <c r="E17" s="511">
        <v>57.5</v>
      </c>
      <c r="F17" s="511">
        <v>7.2</v>
      </c>
      <c r="G17" s="511">
        <v>1.8</v>
      </c>
      <c r="H17" s="511">
        <v>1.19</v>
      </c>
    </row>
    <row r="18" spans="1:23" ht="18.95" customHeight="1" x14ac:dyDescent="0.35">
      <c r="A18" s="578"/>
      <c r="B18" s="584" t="s">
        <v>147</v>
      </c>
      <c r="C18" s="583"/>
      <c r="D18" s="511">
        <v>100</v>
      </c>
      <c r="E18" s="511">
        <v>54.502666666666663</v>
      </c>
      <c r="F18" s="511">
        <v>12.290000000000001</v>
      </c>
      <c r="G18" s="511">
        <v>0.56666666666666676</v>
      </c>
      <c r="H18" s="511">
        <v>1.9333333333333336</v>
      </c>
    </row>
    <row r="19" spans="1:23" ht="18.95" customHeight="1" x14ac:dyDescent="0.35">
      <c r="A19" s="578"/>
      <c r="B19" s="549" t="s">
        <v>28</v>
      </c>
      <c r="C19" s="582" t="s">
        <v>29</v>
      </c>
      <c r="D19" s="550">
        <v>5</v>
      </c>
      <c r="E19" s="550">
        <v>35.25</v>
      </c>
      <c r="F19" s="550">
        <v>0.03</v>
      </c>
      <c r="G19" s="550">
        <v>3.9</v>
      </c>
      <c r="H19" s="550">
        <v>0.01</v>
      </c>
    </row>
    <row r="20" spans="1:23" ht="18.95" customHeight="1" x14ac:dyDescent="0.35">
      <c r="A20" s="585"/>
      <c r="B20" s="34" t="s">
        <v>30</v>
      </c>
      <c r="C20" s="586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585" t="s">
        <v>32</v>
      </c>
      <c r="B21" s="515" t="s">
        <v>148</v>
      </c>
      <c r="C21" s="572"/>
      <c r="D21" s="587">
        <v>50</v>
      </c>
      <c r="E21" s="550"/>
      <c r="F21" s="550"/>
      <c r="G21" s="550"/>
      <c r="H21" s="550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553"/>
      <c r="B22" s="541" t="s">
        <v>34</v>
      </c>
      <c r="C22" s="582"/>
      <c r="D22" s="550">
        <v>30</v>
      </c>
      <c r="E22" s="550">
        <v>72.674999999999997</v>
      </c>
      <c r="F22" s="550">
        <v>13.574999999999999</v>
      </c>
      <c r="G22" s="550">
        <v>0.46499999999999991</v>
      </c>
      <c r="H22" s="550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553"/>
      <c r="B23" s="549" t="s">
        <v>149</v>
      </c>
      <c r="C23" s="582"/>
      <c r="D23" s="550">
        <v>100</v>
      </c>
      <c r="E23" s="511">
        <v>39.975999999999999</v>
      </c>
      <c r="F23" s="511">
        <v>11.94</v>
      </c>
      <c r="G23" s="511">
        <v>0</v>
      </c>
      <c r="H23" s="511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89"/>
      <c r="B24" s="6"/>
      <c r="C24" s="6" t="s">
        <v>36</v>
      </c>
      <c r="D24" s="588"/>
      <c r="E24" s="589">
        <f>SUM(E10:E23)</f>
        <v>829.98036666666667</v>
      </c>
      <c r="F24" s="589">
        <f>SUM(F10:F23)</f>
        <v>110.26500000000001</v>
      </c>
      <c r="G24" s="589">
        <f>SUM(G10:G23)</f>
        <v>29.980366666666669</v>
      </c>
      <c r="H24" s="589">
        <f>SUM(H10:H23)</f>
        <v>27.431633333333334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208" customFormat="1" ht="27.75" x14ac:dyDescent="0.5">
      <c r="A25" s="590" t="str">
        <f>A8</f>
        <v>13. nädal</v>
      </c>
      <c r="B25" s="913"/>
      <c r="C25" s="904"/>
      <c r="D25" s="904"/>
      <c r="E25" s="904"/>
      <c r="F25" s="904"/>
      <c r="G25" s="904"/>
      <c r="H25" s="9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</row>
    <row r="26" spans="1:23" ht="50.1" customHeight="1" x14ac:dyDescent="0.3">
      <c r="A26" s="567" t="s">
        <v>37</v>
      </c>
      <c r="B26" s="539">
        <f>B9+1</f>
        <v>46105</v>
      </c>
      <c r="C26" s="567" t="s">
        <v>4</v>
      </c>
      <c r="D26" s="568" t="s">
        <v>5</v>
      </c>
      <c r="E26" s="568" t="s">
        <v>6</v>
      </c>
      <c r="F26" s="568" t="s">
        <v>7</v>
      </c>
      <c r="G26" s="568" t="s">
        <v>8</v>
      </c>
      <c r="H26" s="568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540"/>
      <c r="B27" s="591" t="s">
        <v>389</v>
      </c>
      <c r="C27" s="542" t="s">
        <v>390</v>
      </c>
      <c r="D27" s="592">
        <v>100</v>
      </c>
      <c r="E27" s="511">
        <v>79.7</v>
      </c>
      <c r="F27" s="511">
        <v>7.17</v>
      </c>
      <c r="G27" s="511">
        <v>3.5</v>
      </c>
      <c r="H27" s="511">
        <v>4.42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570"/>
      <c r="B28" s="593" t="s">
        <v>391</v>
      </c>
      <c r="C28" s="543" t="s">
        <v>392</v>
      </c>
      <c r="D28" s="550">
        <v>100</v>
      </c>
      <c r="E28" s="550">
        <v>75</v>
      </c>
      <c r="F28" s="550">
        <v>4.67</v>
      </c>
      <c r="G28" s="550">
        <v>3.9699999999999998</v>
      </c>
      <c r="H28" s="550">
        <v>4.7599999999999989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33" x14ac:dyDescent="0.3">
      <c r="A29" s="570" t="s">
        <v>14</v>
      </c>
      <c r="B29" s="593" t="s">
        <v>393</v>
      </c>
      <c r="C29" s="543" t="s">
        <v>394</v>
      </c>
      <c r="D29" s="550">
        <v>100</v>
      </c>
      <c r="E29" s="550">
        <v>67.900000000000006</v>
      </c>
      <c r="F29" s="550">
        <v>10.7</v>
      </c>
      <c r="G29" s="550">
        <v>1.2</v>
      </c>
      <c r="H29" s="550">
        <v>2.78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8.95" customHeight="1" x14ac:dyDescent="0.35">
      <c r="A30" s="546"/>
      <c r="B30" s="594" t="s">
        <v>44</v>
      </c>
      <c r="C30" s="556"/>
      <c r="D30" s="595">
        <v>30</v>
      </c>
      <c r="E30" s="595">
        <v>35.520000000000003</v>
      </c>
      <c r="F30" s="595">
        <v>1.2299999999999998</v>
      </c>
      <c r="G30" s="595">
        <v>3</v>
      </c>
      <c r="H30" s="595">
        <v>0.89999999999999991</v>
      </c>
      <c r="I30" s="9"/>
    </row>
    <row r="31" spans="1:23" s="19" customFormat="1" ht="18.95" customHeight="1" x14ac:dyDescent="0.35">
      <c r="A31" s="540"/>
      <c r="B31" s="596" t="s">
        <v>395</v>
      </c>
      <c r="C31" s="597" t="s">
        <v>396</v>
      </c>
      <c r="D31" s="598">
        <v>160</v>
      </c>
      <c r="E31" s="599">
        <v>193</v>
      </c>
      <c r="F31" s="599">
        <v>30.2</v>
      </c>
      <c r="G31" s="599">
        <v>5.94</v>
      </c>
      <c r="H31" s="599">
        <v>4.78</v>
      </c>
      <c r="J31" s="69"/>
      <c r="K31" s="70"/>
      <c r="L31" s="51"/>
      <c r="M31" s="50"/>
      <c r="N31" s="50"/>
      <c r="O31" s="50"/>
      <c r="P31" s="50"/>
    </row>
    <row r="32" spans="1:23" s="19" customFormat="1" ht="18.95" customHeight="1" x14ac:dyDescent="0.35">
      <c r="A32" s="544" t="s">
        <v>32</v>
      </c>
      <c r="B32" s="600" t="s">
        <v>33</v>
      </c>
      <c r="C32" s="572"/>
      <c r="D32" s="601">
        <v>50</v>
      </c>
      <c r="E32" s="595"/>
      <c r="F32" s="595"/>
      <c r="G32" s="595"/>
      <c r="H32" s="595"/>
      <c r="I32" s="21"/>
      <c r="J32" s="20"/>
      <c r="K32" s="20"/>
      <c r="L32" s="20"/>
      <c r="M32" s="20"/>
      <c r="N32" s="20"/>
      <c r="O32" s="20"/>
      <c r="P32" s="22"/>
    </row>
    <row r="33" spans="1:22" s="19" customFormat="1" ht="19.5" x14ac:dyDescent="0.35">
      <c r="A33" s="540"/>
      <c r="B33" s="578" t="s">
        <v>34</v>
      </c>
      <c r="C33" s="582"/>
      <c r="D33" s="595">
        <v>50</v>
      </c>
      <c r="E33" s="595">
        <v>123.1</v>
      </c>
      <c r="F33" s="595">
        <v>26.15</v>
      </c>
      <c r="G33" s="595">
        <v>1</v>
      </c>
      <c r="H33" s="595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s="19" customFormat="1" ht="18.95" customHeight="1" x14ac:dyDescent="0.35">
      <c r="A34" s="540"/>
      <c r="B34" s="600" t="s">
        <v>47</v>
      </c>
      <c r="C34" s="572"/>
      <c r="D34" s="595">
        <v>100</v>
      </c>
      <c r="E34" s="595">
        <v>27.3</v>
      </c>
      <c r="F34" s="595">
        <v>4.24</v>
      </c>
      <c r="G34" s="595">
        <v>0.2</v>
      </c>
      <c r="H34" s="595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">
      <c r="A35" s="489"/>
      <c r="B35" s="6"/>
      <c r="C35" s="6" t="s">
        <v>36</v>
      </c>
      <c r="D35" s="602"/>
      <c r="E35" s="603">
        <f>SUM(E27:E34)</f>
        <v>601.52</v>
      </c>
      <c r="F35" s="603">
        <f>SUM(F27:F34)</f>
        <v>84.36</v>
      </c>
      <c r="G35" s="603">
        <f>SUM(G27:G34)</f>
        <v>18.809999999999999</v>
      </c>
      <c r="H35" s="603">
        <f>SUM(H27:H34)</f>
        <v>22.344999999999999</v>
      </c>
      <c r="O35" s="17"/>
      <c r="P35" s="17"/>
      <c r="Q35" s="17"/>
      <c r="R35" s="17"/>
      <c r="S35" s="17"/>
      <c r="T35" s="17"/>
      <c r="U35" s="17"/>
      <c r="V35" s="17"/>
    </row>
    <row r="36" spans="1:22" s="208" customFormat="1" ht="27.75" x14ac:dyDescent="0.5">
      <c r="A36" s="590" t="str">
        <f>A8</f>
        <v>13. nädal</v>
      </c>
      <c r="B36" s="913"/>
      <c r="C36" s="904"/>
      <c r="D36" s="904"/>
      <c r="E36" s="904"/>
      <c r="F36" s="904"/>
      <c r="G36" s="904"/>
      <c r="H36" s="914"/>
      <c r="O36" s="214"/>
      <c r="P36" s="214"/>
      <c r="Q36" s="214"/>
      <c r="R36" s="214"/>
      <c r="S36" s="214"/>
      <c r="T36" s="214"/>
      <c r="U36" s="214"/>
      <c r="V36" s="214"/>
    </row>
    <row r="37" spans="1:22" ht="50.1" customHeight="1" x14ac:dyDescent="0.3">
      <c r="A37" s="567" t="s">
        <v>48</v>
      </c>
      <c r="B37" s="539">
        <f>B9+2</f>
        <v>46106</v>
      </c>
      <c r="C37" s="567" t="s">
        <v>4</v>
      </c>
      <c r="D37" s="568" t="s">
        <v>5</v>
      </c>
      <c r="E37" s="568" t="s">
        <v>6</v>
      </c>
      <c r="F37" s="568" t="s">
        <v>7</v>
      </c>
      <c r="G37" s="568" t="s">
        <v>8</v>
      </c>
      <c r="H37" s="568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547"/>
      <c r="B38" s="591" t="s">
        <v>529</v>
      </c>
      <c r="C38" s="604" t="s">
        <v>530</v>
      </c>
      <c r="D38" s="574">
        <v>50</v>
      </c>
      <c r="E38" s="574">
        <v>44.1</v>
      </c>
      <c r="F38" s="574">
        <v>2E-3</v>
      </c>
      <c r="G38" s="574">
        <v>0.88700000000000001</v>
      </c>
      <c r="H38" s="574">
        <v>9.0299999999999994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570"/>
      <c r="B39" s="591" t="s">
        <v>397</v>
      </c>
      <c r="C39" s="605" t="s">
        <v>398</v>
      </c>
      <c r="D39" s="131">
        <v>50</v>
      </c>
      <c r="E39" s="131">
        <v>119</v>
      </c>
      <c r="F39" s="131">
        <v>2.62</v>
      </c>
      <c r="G39" s="131">
        <v>8.69</v>
      </c>
      <c r="H39" s="131">
        <v>7.42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5">
      <c r="A40" s="548" t="s">
        <v>14</v>
      </c>
      <c r="B40" s="515" t="s">
        <v>53</v>
      </c>
      <c r="C40" s="572" t="s">
        <v>399</v>
      </c>
      <c r="D40" s="606">
        <v>50</v>
      </c>
      <c r="E40" s="607">
        <v>103</v>
      </c>
      <c r="F40" s="607">
        <v>12.2</v>
      </c>
      <c r="G40" s="607">
        <v>4.1500000000000004</v>
      </c>
      <c r="H40" s="607">
        <v>3.16</v>
      </c>
      <c r="J40" s="17"/>
      <c r="K40" s="17"/>
      <c r="L40" s="72"/>
      <c r="M40" s="52"/>
      <c r="N40" s="73"/>
      <c r="O40" s="74"/>
      <c r="P40" s="74"/>
      <c r="Q40" s="74"/>
      <c r="R40" s="74"/>
      <c r="S40" s="18"/>
      <c r="T40" s="17"/>
      <c r="U40" s="17"/>
      <c r="V40" s="17"/>
    </row>
    <row r="41" spans="1:22" s="13" customFormat="1" ht="19.5" x14ac:dyDescent="0.35">
      <c r="A41" s="548"/>
      <c r="B41" s="816" t="s">
        <v>165</v>
      </c>
      <c r="C41" s="817" t="s">
        <v>565</v>
      </c>
      <c r="D41" s="550">
        <v>50</v>
      </c>
      <c r="E41" s="511">
        <v>44.9</v>
      </c>
      <c r="F41" s="511">
        <v>1.85</v>
      </c>
      <c r="G41" s="511">
        <v>3.59</v>
      </c>
      <c r="H41" s="511">
        <v>1.22</v>
      </c>
      <c r="J41" s="17"/>
      <c r="K41" s="17"/>
      <c r="L41" s="72"/>
      <c r="M41" s="52"/>
      <c r="N41" s="73"/>
      <c r="O41" s="74"/>
      <c r="P41" s="74"/>
      <c r="Q41" s="74"/>
      <c r="R41" s="74"/>
      <c r="S41" s="18"/>
      <c r="T41" s="17"/>
      <c r="U41" s="17"/>
      <c r="V41" s="17"/>
    </row>
    <row r="42" spans="1:22" s="13" customFormat="1" ht="19.5" x14ac:dyDescent="0.35">
      <c r="A42" s="548"/>
      <c r="B42" s="510" t="s">
        <v>77</v>
      </c>
      <c r="C42" s="543"/>
      <c r="D42" s="550">
        <v>50</v>
      </c>
      <c r="E42" s="511">
        <v>21.9</v>
      </c>
      <c r="F42" s="511">
        <v>2.75</v>
      </c>
      <c r="G42" s="511">
        <v>0.24</v>
      </c>
      <c r="H42" s="511">
        <v>1.89</v>
      </c>
      <c r="J42" s="17"/>
      <c r="K42" s="17"/>
      <c r="L42" s="72"/>
      <c r="M42" s="52"/>
      <c r="N42" s="73"/>
      <c r="O42" s="74"/>
      <c r="P42" s="74"/>
      <c r="Q42" s="74"/>
      <c r="R42" s="74"/>
      <c r="S42" s="18"/>
      <c r="T42" s="17"/>
      <c r="U42" s="17"/>
      <c r="V42" s="17"/>
    </row>
    <row r="43" spans="1:22" s="13" customFormat="1" ht="18.95" customHeight="1" x14ac:dyDescent="0.35">
      <c r="A43" s="570"/>
      <c r="B43" s="608" t="s">
        <v>169</v>
      </c>
      <c r="C43" s="572" t="s">
        <v>400</v>
      </c>
      <c r="D43" s="609">
        <v>80</v>
      </c>
      <c r="E43" s="609">
        <v>61.227200000000003</v>
      </c>
      <c r="F43" s="609">
        <v>12.676799999999998</v>
      </c>
      <c r="G43" s="609">
        <v>0.48800000000000004</v>
      </c>
      <c r="H43" s="609">
        <v>1.8903999999999999</v>
      </c>
      <c r="J43" s="53"/>
      <c r="K43" s="84"/>
      <c r="L43" s="85"/>
      <c r="M43" s="68"/>
      <c r="N43" s="68"/>
      <c r="O43" s="68"/>
      <c r="P43" s="68"/>
      <c r="Q43" s="17"/>
      <c r="R43" s="17"/>
      <c r="S43" s="17"/>
      <c r="T43" s="17"/>
      <c r="U43" s="17"/>
      <c r="V43" s="17"/>
    </row>
    <row r="44" spans="1:22" s="13" customFormat="1" ht="18.95" customHeight="1" x14ac:dyDescent="0.35">
      <c r="A44" s="570"/>
      <c r="B44" s="600" t="s">
        <v>21</v>
      </c>
      <c r="C44" s="586" t="s">
        <v>22</v>
      </c>
      <c r="D44" s="595">
        <v>80</v>
      </c>
      <c r="E44" s="595">
        <v>110.3914</v>
      </c>
      <c r="F44" s="595">
        <v>18.813200000000002</v>
      </c>
      <c r="G44" s="595">
        <v>3.3194000000000004</v>
      </c>
      <c r="H44" s="595">
        <v>1.5939000000000003</v>
      </c>
      <c r="J44" s="53"/>
      <c r="K44" s="95"/>
      <c r="L44" s="85"/>
      <c r="M44" s="68"/>
      <c r="N44" s="68"/>
      <c r="O44" s="68"/>
      <c r="P44" s="68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570"/>
      <c r="B45" s="541" t="s">
        <v>214</v>
      </c>
      <c r="C45" s="543" t="s">
        <v>401</v>
      </c>
      <c r="D45" s="610">
        <v>100</v>
      </c>
      <c r="E45" s="497">
        <v>59.6</v>
      </c>
      <c r="F45" s="497">
        <v>8.2799999999999994</v>
      </c>
      <c r="G45" s="497">
        <v>1.68</v>
      </c>
      <c r="H45" s="497">
        <v>1.84</v>
      </c>
      <c r="J45" s="53"/>
      <c r="K45" s="84"/>
      <c r="L45" s="85"/>
      <c r="M45" s="85"/>
      <c r="N45" s="85"/>
      <c r="O45" s="85"/>
      <c r="P45" s="85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570"/>
      <c r="B46" s="541" t="s">
        <v>402</v>
      </c>
      <c r="C46" s="582" t="s">
        <v>403</v>
      </c>
      <c r="D46" s="610">
        <v>100</v>
      </c>
      <c r="E46" s="497">
        <v>37.6</v>
      </c>
      <c r="F46" s="497">
        <v>6.25</v>
      </c>
      <c r="G46" s="497">
        <v>0.33</v>
      </c>
      <c r="H46" s="497">
        <v>0.87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s="13" customFormat="1" ht="18.95" customHeight="1" x14ac:dyDescent="0.3">
      <c r="A47" s="570"/>
      <c r="B47" s="541" t="s">
        <v>205</v>
      </c>
      <c r="C47" s="543"/>
      <c r="D47" s="610">
        <v>100</v>
      </c>
      <c r="E47" s="610">
        <v>56</v>
      </c>
      <c r="F47" s="610">
        <v>8.34</v>
      </c>
      <c r="G47" s="610">
        <v>0.28000000000000003</v>
      </c>
      <c r="H47" s="610">
        <v>3.6000000000000005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9.5" x14ac:dyDescent="0.3">
      <c r="A48" s="541"/>
      <c r="B48" s="541" t="s">
        <v>28</v>
      </c>
      <c r="C48" s="582" t="s">
        <v>29</v>
      </c>
      <c r="D48" s="610">
        <v>5</v>
      </c>
      <c r="E48" s="610">
        <v>32.189399999999999</v>
      </c>
      <c r="F48" s="610">
        <v>9.7050000000000011E-2</v>
      </c>
      <c r="G48" s="610">
        <v>3.5305500000000003</v>
      </c>
      <c r="H48" s="610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18.95" customHeight="1" x14ac:dyDescent="0.35">
      <c r="A49" s="541"/>
      <c r="B49" s="8" t="s">
        <v>30</v>
      </c>
      <c r="C49" s="586" t="s">
        <v>31</v>
      </c>
      <c r="D49" s="7">
        <v>10</v>
      </c>
      <c r="E49" s="7">
        <v>60.876700000000007</v>
      </c>
      <c r="F49" s="7">
        <v>1.2800000000000002</v>
      </c>
      <c r="G49" s="7">
        <v>5.1567000000000007</v>
      </c>
      <c r="H49" s="7">
        <v>2.8233000000000001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18.95" customHeight="1" x14ac:dyDescent="0.35">
      <c r="A50" s="570" t="s">
        <v>32</v>
      </c>
      <c r="B50" s="608" t="s">
        <v>148</v>
      </c>
      <c r="C50" s="582"/>
      <c r="D50" s="552">
        <v>50</v>
      </c>
      <c r="E50" s="609"/>
      <c r="F50" s="609"/>
      <c r="G50" s="609"/>
      <c r="H50" s="609"/>
    </row>
    <row r="51" spans="1:20" ht="18.95" customHeight="1" x14ac:dyDescent="0.35">
      <c r="A51" s="541"/>
      <c r="B51" s="596" t="s">
        <v>34</v>
      </c>
      <c r="C51" s="582"/>
      <c r="D51" s="609">
        <v>30</v>
      </c>
      <c r="E51" s="609">
        <v>72.674999999999997</v>
      </c>
      <c r="F51" s="609">
        <v>13.574999999999999</v>
      </c>
      <c r="G51" s="609">
        <v>0.46499999999999991</v>
      </c>
      <c r="H51" s="609">
        <v>2.6099999999999994</v>
      </c>
    </row>
    <row r="52" spans="1:20" ht="18.95" customHeight="1" x14ac:dyDescent="0.3">
      <c r="A52" s="541"/>
      <c r="B52" s="226" t="s">
        <v>85</v>
      </c>
      <c r="C52" s="611"/>
      <c r="D52" s="227">
        <v>100</v>
      </c>
      <c r="E52" s="612">
        <v>30.1</v>
      </c>
      <c r="F52" s="612">
        <v>5.9</v>
      </c>
      <c r="G52" s="612">
        <v>0.1</v>
      </c>
      <c r="H52" s="612">
        <v>0.8</v>
      </c>
    </row>
    <row r="53" spans="1:20" s="13" customFormat="1" ht="18.95" customHeight="1" x14ac:dyDescent="0.3">
      <c r="A53" s="489"/>
      <c r="B53" s="6"/>
      <c r="C53" s="6" t="s">
        <v>36</v>
      </c>
      <c r="D53" s="598"/>
      <c r="E53" s="538">
        <f>SUM(E38:E52)</f>
        <v>853.55970000000002</v>
      </c>
      <c r="F53" s="538">
        <f>SUM(F38:F52)</f>
        <v>94.634050000000016</v>
      </c>
      <c r="G53" s="538">
        <f>SUM(G38:G52)</f>
        <v>32.906650000000006</v>
      </c>
      <c r="H53" s="538">
        <f>SUM(H38:H52)</f>
        <v>38.761150000000001</v>
      </c>
      <c r="J53" s="12"/>
      <c r="K53" s="11"/>
      <c r="L53" s="11"/>
      <c r="M53" s="11"/>
      <c r="N53" s="11"/>
      <c r="O53" s="11"/>
    </row>
    <row r="54" spans="1:20" s="208" customFormat="1" ht="27.75" x14ac:dyDescent="0.5">
      <c r="A54" s="590" t="str">
        <f>A8</f>
        <v>13. nädal</v>
      </c>
      <c r="B54" s="913"/>
      <c r="C54" s="904"/>
      <c r="D54" s="904"/>
      <c r="E54" s="904"/>
      <c r="F54" s="904"/>
      <c r="G54" s="904"/>
      <c r="H54" s="914"/>
      <c r="J54" s="209"/>
      <c r="K54" s="210"/>
      <c r="L54" s="210"/>
      <c r="M54" s="210"/>
      <c r="N54" s="210"/>
      <c r="O54" s="210"/>
    </row>
    <row r="55" spans="1:20" ht="50.1" customHeight="1" x14ac:dyDescent="0.3">
      <c r="A55" s="567" t="s">
        <v>70</v>
      </c>
      <c r="B55" s="539">
        <f>B9+3</f>
        <v>46107</v>
      </c>
      <c r="C55" s="567" t="s">
        <v>4</v>
      </c>
      <c r="D55" s="568" t="s">
        <v>5</v>
      </c>
      <c r="E55" s="568" t="s">
        <v>6</v>
      </c>
      <c r="F55" s="568" t="s">
        <v>7</v>
      </c>
      <c r="G55" s="568" t="s">
        <v>8</v>
      </c>
      <c r="H55" s="568" t="s">
        <v>9</v>
      </c>
    </row>
    <row r="56" spans="1:20" ht="19.5" x14ac:dyDescent="0.3">
      <c r="A56" s="547"/>
      <c r="B56" s="591" t="s">
        <v>404</v>
      </c>
      <c r="C56" s="543" t="s">
        <v>405</v>
      </c>
      <c r="D56" s="579">
        <v>70</v>
      </c>
      <c r="E56" s="581">
        <v>89.6</v>
      </c>
      <c r="F56" s="581">
        <v>9.6300000000000008</v>
      </c>
      <c r="G56" s="581">
        <v>3.63</v>
      </c>
      <c r="H56" s="581">
        <v>3.81</v>
      </c>
    </row>
    <row r="57" spans="1:20" ht="19.5" x14ac:dyDescent="0.35">
      <c r="A57" s="570"/>
      <c r="B57" s="578" t="s">
        <v>73</v>
      </c>
      <c r="C57" s="572" t="s">
        <v>406</v>
      </c>
      <c r="D57" s="613">
        <v>70</v>
      </c>
      <c r="E57" s="614">
        <v>71.8</v>
      </c>
      <c r="F57" s="614">
        <v>3.74</v>
      </c>
      <c r="G57" s="614">
        <v>4.3099999999999996</v>
      </c>
      <c r="H57" s="614">
        <v>4.1500000000000004</v>
      </c>
    </row>
    <row r="58" spans="1:20" ht="19.5" x14ac:dyDescent="0.3">
      <c r="A58" s="570" t="s">
        <v>14</v>
      </c>
      <c r="B58" s="591" t="s">
        <v>407</v>
      </c>
      <c r="C58" s="543" t="s">
        <v>408</v>
      </c>
      <c r="D58" s="614">
        <v>50</v>
      </c>
      <c r="E58" s="614">
        <v>49.7</v>
      </c>
      <c r="F58" s="614">
        <v>6.86</v>
      </c>
      <c r="G58" s="614">
        <v>1.74</v>
      </c>
      <c r="H58" s="614">
        <v>1.03</v>
      </c>
    </row>
    <row r="59" spans="1:20" ht="19.5" x14ac:dyDescent="0.35">
      <c r="A59" s="570"/>
      <c r="B59" s="541" t="s">
        <v>310</v>
      </c>
      <c r="C59" s="556"/>
      <c r="D59" s="142">
        <v>50</v>
      </c>
      <c r="E59" s="92">
        <v>30.4</v>
      </c>
      <c r="F59" s="92">
        <v>4.7450000000000001</v>
      </c>
      <c r="G59" s="92">
        <v>0.56000000000000005</v>
      </c>
      <c r="H59" s="92">
        <v>0.84</v>
      </c>
      <c r="J59" s="69"/>
      <c r="K59" s="95"/>
      <c r="L59" s="18"/>
      <c r="M59" s="18"/>
      <c r="N59" s="18"/>
      <c r="O59" s="18"/>
      <c r="P59" s="18"/>
    </row>
    <row r="60" spans="1:20" ht="19.5" x14ac:dyDescent="0.35">
      <c r="A60" s="615"/>
      <c r="B60" s="578" t="s">
        <v>242</v>
      </c>
      <c r="C60" s="616"/>
      <c r="D60" s="613">
        <v>80</v>
      </c>
      <c r="E60" s="614">
        <v>58</v>
      </c>
      <c r="F60" s="614">
        <v>12.4</v>
      </c>
      <c r="G60" s="614">
        <v>0.08</v>
      </c>
      <c r="H60" s="614">
        <v>1.52</v>
      </c>
      <c r="J60" s="69"/>
      <c r="K60" s="95"/>
      <c r="L60" s="18"/>
      <c r="M60" s="18"/>
      <c r="N60" s="18"/>
      <c r="O60" s="18"/>
      <c r="P60" s="18"/>
    </row>
    <row r="61" spans="1:20" ht="18.95" customHeight="1" x14ac:dyDescent="0.35">
      <c r="A61" s="547"/>
      <c r="B61" s="596" t="s">
        <v>95</v>
      </c>
      <c r="C61" s="572" t="s">
        <v>142</v>
      </c>
      <c r="D61" s="43">
        <v>80</v>
      </c>
      <c r="E61" s="10">
        <v>70.400000000000006</v>
      </c>
      <c r="F61" s="10">
        <v>13.5</v>
      </c>
      <c r="G61" s="10">
        <v>0.498</v>
      </c>
      <c r="H61" s="10">
        <v>2.42</v>
      </c>
      <c r="J61" s="12"/>
      <c r="K61" s="11"/>
      <c r="L61" s="11"/>
      <c r="M61" s="11"/>
      <c r="N61" s="11"/>
      <c r="O61" s="11"/>
    </row>
    <row r="62" spans="1:20" ht="19.5" x14ac:dyDescent="0.35">
      <c r="A62" s="559"/>
      <c r="B62" s="596" t="s">
        <v>284</v>
      </c>
      <c r="C62" s="582" t="s">
        <v>285</v>
      </c>
      <c r="D62" s="617">
        <v>100</v>
      </c>
      <c r="E62" s="609">
        <v>45.3</v>
      </c>
      <c r="F62" s="609">
        <v>8.64</v>
      </c>
      <c r="G62" s="609">
        <v>1.54</v>
      </c>
      <c r="H62" s="609">
        <v>0.57999999999999996</v>
      </c>
    </row>
    <row r="63" spans="1:20" ht="18.95" customHeight="1" x14ac:dyDescent="0.3">
      <c r="A63" s="559"/>
      <c r="B63" s="591" t="s">
        <v>531</v>
      </c>
      <c r="C63" s="543" t="s">
        <v>532</v>
      </c>
      <c r="D63" s="618">
        <v>100</v>
      </c>
      <c r="E63" s="511">
        <v>27.7</v>
      </c>
      <c r="F63" s="511">
        <v>2.83</v>
      </c>
      <c r="G63" s="511">
        <v>1.1100000000000001</v>
      </c>
      <c r="H63" s="511">
        <v>0.84199999999999997</v>
      </c>
    </row>
    <row r="64" spans="1:20" ht="18.95" customHeight="1" x14ac:dyDescent="0.35">
      <c r="A64" s="559"/>
      <c r="B64" s="619" t="s">
        <v>409</v>
      </c>
      <c r="C64" s="543"/>
      <c r="D64" s="618">
        <v>100</v>
      </c>
      <c r="E64" s="511">
        <v>62.3</v>
      </c>
      <c r="F64" s="511">
        <v>6.83</v>
      </c>
      <c r="G64" s="511">
        <v>1.1000000000000001</v>
      </c>
      <c r="H64" s="511">
        <v>3.47</v>
      </c>
    </row>
    <row r="65" spans="1:17" ht="18.95" customHeight="1" x14ac:dyDescent="0.35">
      <c r="A65" s="559"/>
      <c r="B65" s="596" t="s">
        <v>28</v>
      </c>
      <c r="C65" s="582" t="s">
        <v>29</v>
      </c>
      <c r="D65" s="617">
        <v>5</v>
      </c>
      <c r="E65" s="609">
        <v>35.25</v>
      </c>
      <c r="F65" s="609">
        <v>0.03</v>
      </c>
      <c r="G65" s="609">
        <v>3.9</v>
      </c>
      <c r="H65" s="609">
        <v>0.01</v>
      </c>
    </row>
    <row r="66" spans="1:17" ht="18.95" customHeight="1" x14ac:dyDescent="0.35">
      <c r="A66" s="570"/>
      <c r="B66" s="578" t="s">
        <v>30</v>
      </c>
      <c r="C66" s="586" t="s">
        <v>31</v>
      </c>
      <c r="D66" s="42">
        <v>10</v>
      </c>
      <c r="E66" s="7">
        <v>60.876700000000007</v>
      </c>
      <c r="F66" s="7">
        <v>1.2800000000000002</v>
      </c>
      <c r="G66" s="7">
        <v>5.1567000000000007</v>
      </c>
      <c r="H66" s="7">
        <v>2.8233000000000001</v>
      </c>
    </row>
    <row r="67" spans="1:17" ht="19.5" x14ac:dyDescent="0.35">
      <c r="A67" s="541"/>
      <c r="B67" s="578" t="s">
        <v>148</v>
      </c>
      <c r="C67" s="572"/>
      <c r="D67" s="620">
        <v>50</v>
      </c>
      <c r="E67" s="595"/>
      <c r="F67" s="595"/>
      <c r="G67" s="595"/>
      <c r="H67" s="595"/>
    </row>
    <row r="68" spans="1:17" ht="19.5" x14ac:dyDescent="0.35">
      <c r="A68" s="578"/>
      <c r="B68" s="578" t="s">
        <v>34</v>
      </c>
      <c r="C68" s="582"/>
      <c r="D68" s="621">
        <v>30</v>
      </c>
      <c r="E68" s="595">
        <v>72.674999999999997</v>
      </c>
      <c r="F68" s="595">
        <v>13.574999999999999</v>
      </c>
      <c r="G68" s="595">
        <v>0.46499999999999991</v>
      </c>
      <c r="H68" s="595">
        <v>2.6099999999999994</v>
      </c>
    </row>
    <row r="69" spans="1:17" ht="18.95" customHeight="1" x14ac:dyDescent="0.35">
      <c r="A69" s="553"/>
      <c r="B69" s="549" t="s">
        <v>35</v>
      </c>
      <c r="C69" s="582"/>
      <c r="D69" s="550">
        <v>100</v>
      </c>
      <c r="E69" s="550">
        <v>48.076000000000001</v>
      </c>
      <c r="F69" s="550">
        <v>13.48</v>
      </c>
      <c r="G69" s="550">
        <v>0</v>
      </c>
      <c r="H69" s="550">
        <v>0</v>
      </c>
    </row>
    <row r="70" spans="1:17" ht="18.95" customHeight="1" x14ac:dyDescent="0.3">
      <c r="A70" s="489"/>
      <c r="B70" s="6"/>
      <c r="C70" s="6" t="s">
        <v>36</v>
      </c>
      <c r="D70" s="613"/>
      <c r="E70" s="622">
        <f>SUM(E56:E69)</f>
        <v>722.07770000000005</v>
      </c>
      <c r="F70" s="622">
        <f>SUM(F56:F69)</f>
        <v>97.54</v>
      </c>
      <c r="G70" s="622">
        <f>SUM(G56:G69)</f>
        <v>24.089700000000001</v>
      </c>
      <c r="H70" s="622">
        <f>SUM(H56:H69)</f>
        <v>24.1053</v>
      </c>
    </row>
    <row r="71" spans="1:17" s="213" customFormat="1" ht="27.75" x14ac:dyDescent="0.5">
      <c r="A71" s="590" t="str">
        <f>A8</f>
        <v>13. nädal</v>
      </c>
      <c r="B71" s="913"/>
      <c r="C71" s="904"/>
      <c r="D71" s="904"/>
      <c r="E71" s="904"/>
      <c r="F71" s="904"/>
      <c r="G71" s="904"/>
      <c r="H71" s="914"/>
    </row>
    <row r="72" spans="1:17" ht="50.1" customHeight="1" x14ac:dyDescent="0.3">
      <c r="A72" s="567" t="s">
        <v>86</v>
      </c>
      <c r="B72" s="539">
        <f>B9+4</f>
        <v>46108</v>
      </c>
      <c r="C72" s="567" t="s">
        <v>4</v>
      </c>
      <c r="D72" s="568" t="s">
        <v>5</v>
      </c>
      <c r="E72" s="568" t="s">
        <v>6</v>
      </c>
      <c r="F72" s="568" t="s">
        <v>7</v>
      </c>
      <c r="G72" s="568" t="s">
        <v>8</v>
      </c>
      <c r="H72" s="568" t="s">
        <v>9</v>
      </c>
    </row>
    <row r="73" spans="1:17" ht="19.5" x14ac:dyDescent="0.3">
      <c r="A73" s="547"/>
      <c r="B73" s="591" t="s">
        <v>410</v>
      </c>
      <c r="C73" s="623" t="s">
        <v>411</v>
      </c>
      <c r="D73" s="579">
        <v>125</v>
      </c>
      <c r="E73" s="581">
        <v>171</v>
      </c>
      <c r="F73" s="581">
        <v>19.3</v>
      </c>
      <c r="G73" s="581">
        <v>7.33</v>
      </c>
      <c r="H73" s="581">
        <v>6.41</v>
      </c>
      <c r="J73" s="177"/>
      <c r="K73" s="67"/>
      <c r="L73" s="84"/>
      <c r="M73" s="68"/>
      <c r="N73" s="68"/>
      <c r="O73" s="68"/>
      <c r="P73" s="68"/>
      <c r="Q73" s="68"/>
    </row>
    <row r="74" spans="1:17" ht="33" x14ac:dyDescent="0.3">
      <c r="A74" s="570"/>
      <c r="B74" s="541" t="s">
        <v>412</v>
      </c>
      <c r="C74" s="624" t="s">
        <v>413</v>
      </c>
      <c r="D74" s="613">
        <v>125</v>
      </c>
      <c r="E74" s="614">
        <v>192</v>
      </c>
      <c r="F74" s="614">
        <v>25.4</v>
      </c>
      <c r="G74" s="614">
        <v>6.39</v>
      </c>
      <c r="H74" s="614">
        <v>7.58</v>
      </c>
      <c r="J74" s="178"/>
      <c r="K74" s="67"/>
      <c r="L74" s="84"/>
      <c r="M74" s="68"/>
      <c r="N74" s="68"/>
      <c r="O74" s="68"/>
      <c r="P74" s="68"/>
      <c r="Q74" s="68"/>
    </row>
    <row r="75" spans="1:17" ht="19.5" x14ac:dyDescent="0.35">
      <c r="A75" s="570" t="s">
        <v>14</v>
      </c>
      <c r="B75" s="591" t="s">
        <v>414</v>
      </c>
      <c r="C75" s="543" t="s">
        <v>415</v>
      </c>
      <c r="D75" s="614">
        <v>50</v>
      </c>
      <c r="E75" s="614">
        <v>77.400000000000006</v>
      </c>
      <c r="F75" s="614">
        <v>11</v>
      </c>
      <c r="G75" s="614">
        <v>2.33</v>
      </c>
      <c r="H75" s="614">
        <v>1.85</v>
      </c>
      <c r="J75" s="178"/>
      <c r="K75" s="86"/>
      <c r="L75" s="84"/>
      <c r="M75" s="85"/>
      <c r="N75" s="85"/>
      <c r="O75" s="85"/>
      <c r="P75" s="85"/>
      <c r="Q75" s="85"/>
    </row>
    <row r="76" spans="1:17" ht="19.5" x14ac:dyDescent="0.35">
      <c r="A76" s="570"/>
      <c r="B76" s="541" t="s">
        <v>416</v>
      </c>
      <c r="C76" s="556" t="s">
        <v>417</v>
      </c>
      <c r="D76" s="142">
        <v>50</v>
      </c>
      <c r="E76" s="92">
        <v>17.55</v>
      </c>
      <c r="F76" s="92">
        <v>2.29</v>
      </c>
      <c r="G76" s="92">
        <v>0.54</v>
      </c>
      <c r="H76" s="92">
        <v>0.38500000000000001</v>
      </c>
      <c r="J76" s="179"/>
      <c r="K76" s="69"/>
      <c r="L76" s="95"/>
      <c r="M76" s="18"/>
      <c r="N76" s="18"/>
      <c r="O76" s="18"/>
      <c r="P76" s="18"/>
      <c r="Q76" s="18"/>
    </row>
    <row r="77" spans="1:17" ht="19.5" x14ac:dyDescent="0.35">
      <c r="A77" s="615"/>
      <c r="B77" s="578" t="s">
        <v>418</v>
      </c>
      <c r="C77" s="616" t="s">
        <v>419</v>
      </c>
      <c r="D77" s="613">
        <v>50</v>
      </c>
      <c r="E77" s="614">
        <v>39.9</v>
      </c>
      <c r="F77" s="614">
        <v>5.61</v>
      </c>
      <c r="G77" s="614">
        <v>0.83</v>
      </c>
      <c r="H77" s="614">
        <v>0.93500000000000005</v>
      </c>
      <c r="J77" s="179"/>
      <c r="K77" s="69"/>
      <c r="L77" s="95"/>
      <c r="M77" s="18"/>
      <c r="N77" s="18"/>
      <c r="O77" s="18"/>
      <c r="P77" s="18"/>
      <c r="Q77" s="18"/>
    </row>
    <row r="78" spans="1:17" ht="33" x14ac:dyDescent="0.35">
      <c r="A78" s="547"/>
      <c r="B78" s="591" t="s">
        <v>420</v>
      </c>
      <c r="C78" s="572" t="s">
        <v>421</v>
      </c>
      <c r="D78" s="142">
        <v>100</v>
      </c>
      <c r="E78" s="92">
        <v>25.5</v>
      </c>
      <c r="F78" s="92">
        <v>3.19</v>
      </c>
      <c r="G78" s="92">
        <v>0.64600000000000002</v>
      </c>
      <c r="H78" s="92">
        <v>1.0900000000000001</v>
      </c>
      <c r="J78" s="179"/>
      <c r="K78" s="67"/>
      <c r="L78" s="181"/>
      <c r="M78" s="68"/>
      <c r="N78" s="68"/>
      <c r="O78" s="68"/>
      <c r="P78" s="68"/>
      <c r="Q78" s="68"/>
    </row>
    <row r="79" spans="1:17" ht="19.5" x14ac:dyDescent="0.35">
      <c r="A79" s="559"/>
      <c r="B79" s="625" t="s">
        <v>173</v>
      </c>
      <c r="C79" s="626" t="s">
        <v>174</v>
      </c>
      <c r="D79" s="627">
        <v>150</v>
      </c>
      <c r="E79" s="627">
        <v>89.9</v>
      </c>
      <c r="F79" s="627">
        <v>8.58</v>
      </c>
      <c r="G79" s="627">
        <v>4.72</v>
      </c>
      <c r="H79" s="627">
        <v>1.23</v>
      </c>
      <c r="I79" s="9"/>
      <c r="J79" s="180"/>
      <c r="K79" s="67"/>
      <c r="L79" s="181"/>
      <c r="M79" s="18"/>
      <c r="N79" s="18"/>
      <c r="O79" s="18"/>
      <c r="P79" s="18"/>
      <c r="Q79" s="18"/>
    </row>
    <row r="80" spans="1:17" ht="18.95" customHeight="1" x14ac:dyDescent="0.35">
      <c r="A80" s="559"/>
      <c r="B80" s="591" t="s">
        <v>175</v>
      </c>
      <c r="C80" s="543"/>
      <c r="D80" s="618">
        <v>100</v>
      </c>
      <c r="E80" s="511">
        <v>44.16</v>
      </c>
      <c r="F80" s="511">
        <v>10.52</v>
      </c>
      <c r="G80" s="511">
        <v>0.42</v>
      </c>
      <c r="H80" s="511">
        <v>1.34</v>
      </c>
      <c r="I80" s="9"/>
      <c r="J80" s="180"/>
      <c r="K80" s="67"/>
      <c r="L80" s="181"/>
      <c r="M80" s="18"/>
      <c r="N80" s="18"/>
      <c r="O80" s="18"/>
      <c r="P80" s="18"/>
      <c r="Q80" s="18"/>
    </row>
    <row r="81" spans="1:17" ht="18.95" customHeight="1" x14ac:dyDescent="0.35">
      <c r="A81" s="559"/>
      <c r="B81" s="619" t="s">
        <v>28</v>
      </c>
      <c r="C81" s="623" t="s">
        <v>422</v>
      </c>
      <c r="D81" s="618">
        <v>5</v>
      </c>
      <c r="E81" s="511">
        <v>32.189399999999999</v>
      </c>
      <c r="F81" s="511">
        <v>9.7050000000000011E-2</v>
      </c>
      <c r="G81" s="511">
        <v>3.5305500000000003</v>
      </c>
      <c r="H81" s="511">
        <v>1.3550000000000001E-2</v>
      </c>
      <c r="I81" s="9"/>
      <c r="J81" s="180"/>
      <c r="K81" s="53"/>
      <c r="L81" s="95"/>
      <c r="M81" s="85"/>
      <c r="N81" s="85"/>
      <c r="O81" s="85"/>
      <c r="P81" s="85"/>
      <c r="Q81" s="85"/>
    </row>
    <row r="82" spans="1:17" ht="18.95" customHeight="1" x14ac:dyDescent="0.35">
      <c r="A82" s="559"/>
      <c r="B82" s="596" t="s">
        <v>30</v>
      </c>
      <c r="C82" s="628" t="s">
        <v>423</v>
      </c>
      <c r="D82" s="617">
        <v>10</v>
      </c>
      <c r="E82" s="609">
        <v>60.876700000000007</v>
      </c>
      <c r="F82" s="609">
        <v>1.2800000000000002</v>
      </c>
      <c r="G82" s="609">
        <v>5.1567000000000007</v>
      </c>
      <c r="H82" s="609">
        <v>2.8233000000000001</v>
      </c>
      <c r="J82" s="180"/>
      <c r="K82" s="53"/>
      <c r="L82" s="181"/>
      <c r="M82" s="85"/>
      <c r="N82" s="68"/>
      <c r="O82" s="68"/>
      <c r="P82" s="68"/>
      <c r="Q82" s="68"/>
    </row>
    <row r="83" spans="1:17" ht="18.95" customHeight="1" x14ac:dyDescent="0.35">
      <c r="A83" s="570" t="s">
        <v>32</v>
      </c>
      <c r="B83" s="578" t="s">
        <v>148</v>
      </c>
      <c r="C83" s="586"/>
      <c r="D83" s="42">
        <v>50</v>
      </c>
      <c r="E83" s="7"/>
      <c r="F83" s="7"/>
      <c r="G83" s="7"/>
      <c r="H83" s="7"/>
      <c r="J83" s="182"/>
      <c r="K83" s="53"/>
      <c r="L83" s="84"/>
      <c r="M83" s="51"/>
      <c r="N83" s="85"/>
      <c r="O83" s="85"/>
      <c r="P83" s="85"/>
      <c r="Q83" s="85"/>
    </row>
    <row r="84" spans="1:17" ht="19.5" x14ac:dyDescent="0.35">
      <c r="A84" s="541"/>
      <c r="B84" s="578" t="s">
        <v>34</v>
      </c>
      <c r="C84" s="572"/>
      <c r="D84" s="620">
        <v>30</v>
      </c>
      <c r="E84" s="595">
        <v>72.674999999999997</v>
      </c>
      <c r="F84" s="595">
        <v>13.574999999999999</v>
      </c>
      <c r="G84" s="595">
        <v>0.46499999999999991</v>
      </c>
      <c r="H84" s="595">
        <v>2.6099999999999994</v>
      </c>
      <c r="J84" s="180"/>
      <c r="K84" s="53"/>
      <c r="L84" s="52"/>
      <c r="M84" s="85"/>
      <c r="N84" s="85"/>
      <c r="O84" s="85"/>
      <c r="P84" s="85"/>
      <c r="Q84" s="85"/>
    </row>
    <row r="85" spans="1:17" ht="18.95" customHeight="1" x14ac:dyDescent="0.35">
      <c r="A85" s="553"/>
      <c r="B85" s="578" t="s">
        <v>149</v>
      </c>
      <c r="C85" s="582"/>
      <c r="D85" s="629">
        <v>100</v>
      </c>
      <c r="E85" s="630">
        <v>39.975999999999999</v>
      </c>
      <c r="F85" s="630">
        <v>11.94</v>
      </c>
      <c r="G85" s="630">
        <v>0</v>
      </c>
      <c r="H85" s="630">
        <v>0.3</v>
      </c>
    </row>
    <row r="86" spans="1:17" ht="18.95" customHeight="1" x14ac:dyDescent="0.3">
      <c r="A86" s="489"/>
      <c r="B86" s="6"/>
      <c r="C86" s="6" t="s">
        <v>36</v>
      </c>
      <c r="D86" s="631"/>
      <c r="E86" s="632">
        <f>SUM(E73:E85)</f>
        <v>863.12709999999981</v>
      </c>
      <c r="F86" s="632">
        <f>SUM(F73:F85)</f>
        <v>112.78205</v>
      </c>
      <c r="G86" s="632">
        <f>SUM(G73:G85)</f>
        <v>32.358249999999998</v>
      </c>
      <c r="H86" s="632">
        <f>SUM(H73:H85)</f>
        <v>26.566849999999999</v>
      </c>
    </row>
    <row r="87" spans="1:17" ht="18.95" customHeight="1" x14ac:dyDescent="0.3">
      <c r="A87" s="920" t="s">
        <v>110</v>
      </c>
      <c r="B87" s="866"/>
      <c r="C87" s="866"/>
      <c r="D87" s="921"/>
      <c r="E87" s="633">
        <f>AVERAGE(E24,E35,E53,E70,E86)</f>
        <v>774.05297333333328</v>
      </c>
      <c r="F87" s="5">
        <f>AVERAGE(F24,F35,F53,F70,F86)</f>
        <v>99.916219999999996</v>
      </c>
      <c r="G87" s="5">
        <f>AVERAGE(G24,G35,G53,G70,G86)</f>
        <v>27.628993333333334</v>
      </c>
      <c r="H87" s="5">
        <f>AVERAGE(H24,H35,H53,H70,H86)</f>
        <v>27.841986666666667</v>
      </c>
    </row>
    <row r="88" spans="1:17" ht="18.95" customHeight="1" x14ac:dyDescent="0.3">
      <c r="A88" s="4"/>
      <c r="B88" s="3"/>
      <c r="C88" s="868" t="s">
        <v>111</v>
      </c>
      <c r="D88" s="869"/>
      <c r="E88" s="41"/>
      <c r="F88" s="634">
        <f>(F87*4)/E87*100</f>
        <v>51.632755608302638</v>
      </c>
      <c r="G88" s="634">
        <f>(G87*9)/E87*100</f>
        <v>32.124537798644724</v>
      </c>
      <c r="H88" s="634">
        <f>(H87*4)/E87*100</f>
        <v>14.387638895963246</v>
      </c>
    </row>
    <row r="89" spans="1:17" ht="18.95" customHeight="1" x14ac:dyDescent="0.3">
      <c r="A89" s="146"/>
      <c r="B89" s="2"/>
      <c r="C89" s="870" t="s">
        <v>112</v>
      </c>
      <c r="D89" s="871"/>
      <c r="E89" s="635" t="s">
        <v>113</v>
      </c>
      <c r="F89" s="634" t="s">
        <v>114</v>
      </c>
      <c r="G89" s="634" t="s">
        <v>115</v>
      </c>
      <c r="H89" s="634" t="s">
        <v>116</v>
      </c>
    </row>
    <row r="90" spans="1:17" ht="18.95" customHeight="1" x14ac:dyDescent="0.3">
      <c r="A90" s="884" t="s">
        <v>117</v>
      </c>
      <c r="B90" s="884"/>
      <c r="C90" s="884"/>
      <c r="D90" s="884"/>
      <c r="E90" s="919"/>
      <c r="F90" s="919"/>
      <c r="G90" s="919"/>
      <c r="H90" s="919"/>
    </row>
    <row r="91" spans="1:17" ht="18.95" customHeight="1" x14ac:dyDescent="0.3">
      <c r="A91" s="916" t="s">
        <v>118</v>
      </c>
      <c r="B91" s="853"/>
      <c r="C91" s="853"/>
      <c r="D91" s="853"/>
      <c r="E91" s="853"/>
      <c r="F91" s="853"/>
      <c r="G91" s="853"/>
      <c r="H91" s="917"/>
    </row>
    <row r="92" spans="1:17" ht="18.95" customHeight="1" x14ac:dyDescent="0.3">
      <c r="A92" s="881" t="s">
        <v>119</v>
      </c>
      <c r="B92" s="856"/>
      <c r="C92" s="856"/>
      <c r="D92" s="856"/>
      <c r="E92" s="856"/>
      <c r="F92" s="856"/>
      <c r="G92" s="856"/>
      <c r="H92" s="857"/>
    </row>
    <row r="93" spans="1:17" ht="18.95" customHeight="1" x14ac:dyDescent="0.3">
      <c r="A93" s="882" t="s">
        <v>120</v>
      </c>
      <c r="B93" s="859"/>
      <c r="C93" s="859"/>
      <c r="D93" s="859"/>
      <c r="E93" s="859"/>
      <c r="F93" s="859"/>
      <c r="G93" s="859"/>
      <c r="H93" s="860"/>
    </row>
    <row r="94" spans="1:17" ht="18.95" customHeight="1" x14ac:dyDescent="0.3">
      <c r="A94" s="882" t="s">
        <v>121</v>
      </c>
      <c r="B94" s="859"/>
      <c r="C94" s="859"/>
      <c r="D94" s="859"/>
      <c r="E94" s="859"/>
      <c r="F94" s="859"/>
      <c r="G94" s="859"/>
      <c r="H94" s="860"/>
    </row>
    <row r="95" spans="1:17" ht="18.95" customHeight="1" x14ac:dyDescent="0.3">
      <c r="A95" s="882" t="s">
        <v>122</v>
      </c>
      <c r="B95" s="859"/>
      <c r="C95" s="859"/>
      <c r="D95" s="859"/>
      <c r="E95" s="859"/>
      <c r="F95" s="859"/>
      <c r="G95" s="859"/>
      <c r="H95" s="860"/>
    </row>
    <row r="96" spans="1:17" ht="18.95" customHeight="1" x14ac:dyDescent="0.3">
      <c r="A96" s="918" t="s">
        <v>123</v>
      </c>
      <c r="B96" s="918"/>
      <c r="C96" s="918"/>
      <c r="D96" s="918"/>
      <c r="E96" s="918"/>
      <c r="F96" s="918"/>
      <c r="G96" s="918"/>
      <c r="H96" s="918"/>
    </row>
    <row r="97" spans="1:8" ht="18.95" customHeight="1" x14ac:dyDescent="0.3">
      <c r="A97" s="636" t="s">
        <v>124</v>
      </c>
      <c r="B97" s="76" t="s">
        <v>125</v>
      </c>
      <c r="C97" s="76"/>
      <c r="D97" s="76"/>
      <c r="E97" s="77"/>
      <c r="F97" s="77"/>
      <c r="G97" s="77"/>
      <c r="H97" s="637"/>
    </row>
    <row r="98" spans="1:8" ht="18.95" customHeight="1" x14ac:dyDescent="0.3">
      <c r="A98" s="75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8" t="s">
        <v>128</v>
      </c>
      <c r="B99" s="81" t="s">
        <v>129</v>
      </c>
      <c r="C99" s="81"/>
      <c r="D99" s="81"/>
      <c r="E99" s="82"/>
      <c r="F99" s="82"/>
      <c r="G99" s="82"/>
      <c r="H99" s="149"/>
    </row>
    <row r="100" spans="1:8" ht="18.95" customHeight="1" x14ac:dyDescent="0.3">
      <c r="A100" s="850" t="s">
        <v>130</v>
      </c>
      <c r="B100" s="850"/>
      <c r="C100" s="850"/>
      <c r="D100" s="850"/>
      <c r="E100" s="850"/>
      <c r="F100" s="850"/>
      <c r="G100" s="850"/>
      <c r="H100" s="850"/>
    </row>
    <row r="101" spans="1:8" ht="18.95" customHeight="1" x14ac:dyDescent="0.3">
      <c r="A101" s="915" t="s">
        <v>131</v>
      </c>
      <c r="B101" s="915"/>
      <c r="C101" s="915"/>
      <c r="D101" s="915"/>
      <c r="E101" s="915"/>
      <c r="F101" s="915"/>
      <c r="G101" s="915"/>
      <c r="H101" s="915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rowBreaks count="1" manualBreakCount="1">
    <brk id="5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6069-8111-4EC0-8FC9-EEFF6E8C1C3F}">
  <sheetPr>
    <tabColor theme="9" tint="0.79998168889431442"/>
  </sheetPr>
  <dimension ref="A1:W101"/>
  <sheetViews>
    <sheetView topLeftCell="A55" zoomScale="80" zoomScaleNormal="80" workbookViewId="0">
      <selection activeCell="A55" sqref="A55:B69"/>
    </sheetView>
  </sheetViews>
  <sheetFormatPr defaultColWidth="9.25" defaultRowHeight="16.5" x14ac:dyDescent="0.3"/>
  <cols>
    <col min="1" max="1" width="25.625" style="1" customWidth="1"/>
    <col min="2" max="2" width="59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863" t="e" vm="1">
        <v>#VALUE!</v>
      </c>
      <c r="B1" s="863"/>
      <c r="C1" s="30"/>
    </row>
    <row r="2" spans="1:8" ht="18.95" customHeight="1" x14ac:dyDescent="0.3">
      <c r="A2" s="863"/>
      <c r="B2" s="863"/>
      <c r="C2" s="30"/>
    </row>
    <row r="3" spans="1:8" ht="18.95" customHeight="1" x14ac:dyDescent="0.3">
      <c r="A3" s="863"/>
      <c r="B3" s="863"/>
      <c r="C3" s="30"/>
    </row>
    <row r="4" spans="1:8" ht="18.95" customHeight="1" x14ac:dyDescent="0.3">
      <c r="A4" s="863"/>
      <c r="B4" s="863"/>
      <c r="C4" s="30"/>
    </row>
    <row r="5" spans="1:8" ht="18.95" customHeight="1" x14ac:dyDescent="0.3">
      <c r="A5" s="863"/>
      <c r="B5" s="863"/>
      <c r="C5" s="30"/>
    </row>
    <row r="6" spans="1:8" ht="30" customHeight="1" x14ac:dyDescent="0.3">
      <c r="A6" s="842" t="s">
        <v>0</v>
      </c>
      <c r="B6" s="842"/>
      <c r="C6" s="30"/>
    </row>
    <row r="7" spans="1:8" ht="32.25" x14ac:dyDescent="0.55000000000000004">
      <c r="A7" s="864" t="s">
        <v>1</v>
      </c>
      <c r="B7" s="864"/>
      <c r="C7" s="28"/>
    </row>
    <row r="8" spans="1:8" ht="32.25" x14ac:dyDescent="0.55000000000000004">
      <c r="A8" s="29" t="s">
        <v>424</v>
      </c>
      <c r="B8" s="196"/>
      <c r="C8" s="28"/>
      <c r="D8" s="27"/>
      <c r="E8" s="27"/>
    </row>
    <row r="9" spans="1:8" s="13" customFormat="1" ht="50.1" customHeight="1" x14ac:dyDescent="0.55000000000000004">
      <c r="A9" s="638" t="s">
        <v>3</v>
      </c>
      <c r="B9" s="243">
        <v>46111</v>
      </c>
      <c r="C9" s="638" t="s">
        <v>4</v>
      </c>
      <c r="D9" s="639" t="s">
        <v>5</v>
      </c>
      <c r="E9" s="639" t="s">
        <v>6</v>
      </c>
      <c r="F9" s="639" t="s">
        <v>7</v>
      </c>
      <c r="G9" s="639" t="s">
        <v>8</v>
      </c>
      <c r="H9" s="639" t="s">
        <v>9</v>
      </c>
    </row>
    <row r="10" spans="1:8" ht="19.5" x14ac:dyDescent="0.3">
      <c r="A10" s="640"/>
      <c r="B10" s="495" t="s">
        <v>425</v>
      </c>
      <c r="C10" s="641" t="s">
        <v>426</v>
      </c>
      <c r="D10" s="610">
        <v>70</v>
      </c>
      <c r="E10" s="497">
        <v>141</v>
      </c>
      <c r="F10" s="497">
        <v>5.42</v>
      </c>
      <c r="G10" s="497">
        <v>10.199999999999999</v>
      </c>
      <c r="H10" s="497">
        <v>6.86</v>
      </c>
    </row>
    <row r="11" spans="1:8" ht="49.5" x14ac:dyDescent="0.3">
      <c r="A11" s="642"/>
      <c r="B11" s="643" t="s">
        <v>427</v>
      </c>
      <c r="C11" s="641" t="s">
        <v>428</v>
      </c>
      <c r="D11" s="644">
        <v>70</v>
      </c>
      <c r="E11" s="645">
        <v>41.6</v>
      </c>
      <c r="F11" s="645">
        <v>3.37</v>
      </c>
      <c r="G11" s="645">
        <v>1.37</v>
      </c>
      <c r="H11" s="645">
        <v>3.21</v>
      </c>
    </row>
    <row r="12" spans="1:8" ht="45" customHeight="1" x14ac:dyDescent="0.3">
      <c r="A12" s="646" t="s">
        <v>14</v>
      </c>
      <c r="B12" s="643" t="s">
        <v>429</v>
      </c>
      <c r="C12" s="503" t="s">
        <v>430</v>
      </c>
      <c r="D12" s="644">
        <v>50</v>
      </c>
      <c r="E12" s="645">
        <v>20</v>
      </c>
      <c r="F12" s="645">
        <v>2.0699999999999998</v>
      </c>
      <c r="G12" s="645">
        <v>0.85199999999999998</v>
      </c>
      <c r="H12" s="645">
        <v>0.54200000000000004</v>
      </c>
    </row>
    <row r="13" spans="1:8" ht="19.5" x14ac:dyDescent="0.3">
      <c r="A13" s="646"/>
      <c r="B13" s="647" t="s">
        <v>310</v>
      </c>
      <c r="C13" s="512"/>
      <c r="D13" s="550">
        <v>50</v>
      </c>
      <c r="E13" s="550">
        <v>30.4</v>
      </c>
      <c r="F13" s="550">
        <v>4.7450000000000001</v>
      </c>
      <c r="G13" s="550">
        <v>0.56000000000000005</v>
      </c>
      <c r="H13" s="550">
        <v>0.84</v>
      </c>
    </row>
    <row r="14" spans="1:8" ht="18.95" customHeight="1" x14ac:dyDescent="0.3">
      <c r="A14" s="648"/>
      <c r="B14" s="34" t="s">
        <v>19</v>
      </c>
      <c r="C14" s="641" t="s">
        <v>94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648"/>
      <c r="B15" s="549" t="s">
        <v>95</v>
      </c>
      <c r="C15" s="641" t="s">
        <v>283</v>
      </c>
      <c r="D15" s="550">
        <v>80</v>
      </c>
      <c r="E15" s="550">
        <v>70.400000000000006</v>
      </c>
      <c r="F15" s="550">
        <v>13.5</v>
      </c>
      <c r="G15" s="550">
        <v>0.498</v>
      </c>
      <c r="H15" s="550">
        <v>2.42</v>
      </c>
    </row>
    <row r="16" spans="1:8" ht="19.5" x14ac:dyDescent="0.3">
      <c r="A16" s="648"/>
      <c r="B16" s="549" t="s">
        <v>539</v>
      </c>
      <c r="C16" s="582" t="s">
        <v>247</v>
      </c>
      <c r="D16" s="550">
        <v>100</v>
      </c>
      <c r="E16" s="550">
        <v>49.5</v>
      </c>
      <c r="F16" s="550">
        <v>5.18</v>
      </c>
      <c r="G16" s="550">
        <v>2.11</v>
      </c>
      <c r="H16" s="550">
        <v>1.26</v>
      </c>
    </row>
    <row r="17" spans="1:23" ht="18.95" customHeight="1" x14ac:dyDescent="0.3">
      <c r="A17" s="648"/>
      <c r="B17" s="549" t="s">
        <v>431</v>
      </c>
      <c r="C17" s="583" t="s">
        <v>432</v>
      </c>
      <c r="D17" s="550">
        <v>100</v>
      </c>
      <c r="E17" s="550">
        <v>54.7</v>
      </c>
      <c r="F17" s="550">
        <v>5.12</v>
      </c>
      <c r="G17" s="550">
        <v>2.85</v>
      </c>
      <c r="H17" s="550">
        <v>0.88400000000000001</v>
      </c>
    </row>
    <row r="18" spans="1:23" ht="18.95" customHeight="1" x14ac:dyDescent="0.3">
      <c r="A18" s="648"/>
      <c r="B18" s="584" t="s">
        <v>433</v>
      </c>
      <c r="C18" s="583"/>
      <c r="D18" s="607">
        <v>100</v>
      </c>
      <c r="E18" s="607">
        <v>51.5</v>
      </c>
      <c r="F18" s="607">
        <v>7.21</v>
      </c>
      <c r="G18" s="607">
        <v>0.33</v>
      </c>
      <c r="H18" s="607">
        <v>2.76</v>
      </c>
    </row>
    <row r="19" spans="1:23" ht="18.95" customHeight="1" x14ac:dyDescent="0.3">
      <c r="A19" s="648"/>
      <c r="B19" s="647" t="s">
        <v>28</v>
      </c>
      <c r="C19" s="479" t="s">
        <v>29</v>
      </c>
      <c r="D19" s="610">
        <v>5</v>
      </c>
      <c r="E19" s="610">
        <v>32.189399999999999</v>
      </c>
      <c r="F19" s="610">
        <v>9.7050000000000011E-2</v>
      </c>
      <c r="G19" s="610">
        <v>3.5305500000000003</v>
      </c>
      <c r="H19" s="610">
        <v>1.3550000000000001E-2</v>
      </c>
    </row>
    <row r="20" spans="1:23" ht="18.95" customHeight="1" x14ac:dyDescent="0.35">
      <c r="A20" s="481"/>
      <c r="B20" s="34" t="s">
        <v>30</v>
      </c>
      <c r="C20" s="482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81" t="s">
        <v>32</v>
      </c>
      <c r="B21" s="34" t="s">
        <v>219</v>
      </c>
      <c r="C21" s="641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488"/>
      <c r="B22" s="34" t="s">
        <v>34</v>
      </c>
      <c r="C22" s="479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488"/>
      <c r="B23" s="549" t="s">
        <v>35</v>
      </c>
      <c r="C23" s="582"/>
      <c r="D23" s="550">
        <v>100</v>
      </c>
      <c r="E23" s="550">
        <v>48.076000000000001</v>
      </c>
      <c r="F23" s="550">
        <v>13.48</v>
      </c>
      <c r="G23" s="550">
        <v>0</v>
      </c>
      <c r="H23" s="550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649"/>
      <c r="B24" s="6"/>
      <c r="C24" s="6" t="s">
        <v>36</v>
      </c>
      <c r="D24" s="490"/>
      <c r="E24" s="491">
        <f>SUM(E10:E23)</f>
        <v>840.35545000000002</v>
      </c>
      <c r="F24" s="491">
        <f>SUM(F10:F23)</f>
        <v>101.88705</v>
      </c>
      <c r="G24" s="491">
        <f>SUM(G10:G23)</f>
        <v>31.5806</v>
      </c>
      <c r="H24" s="491">
        <f>SUM(H10:H23)</f>
        <v>30.174500000000002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18.95" customHeight="1" x14ac:dyDescent="0.3">
      <c r="A25" s="650" t="str">
        <f>A8</f>
        <v>14. nädal</v>
      </c>
      <c r="B25" s="926"/>
      <c r="C25" s="927"/>
      <c r="D25" s="927"/>
      <c r="E25" s="927"/>
      <c r="F25" s="927"/>
      <c r="G25" s="927"/>
      <c r="H25" s="928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638" t="s">
        <v>37</v>
      </c>
      <c r="B26" s="493">
        <f>B9+1</f>
        <v>46112</v>
      </c>
      <c r="C26" s="638" t="s">
        <v>4</v>
      </c>
      <c r="D26" s="639" t="s">
        <v>5</v>
      </c>
      <c r="E26" s="639" t="s">
        <v>6</v>
      </c>
      <c r="F26" s="639" t="s">
        <v>7</v>
      </c>
      <c r="G26" s="639" t="s">
        <v>8</v>
      </c>
      <c r="H26" s="639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651"/>
      <c r="B27" s="34" t="s">
        <v>434</v>
      </c>
      <c r="C27" s="652" t="s">
        <v>435</v>
      </c>
      <c r="D27" s="653">
        <v>100</v>
      </c>
      <c r="E27" s="653">
        <v>70.599999999999994</v>
      </c>
      <c r="F27" s="653">
        <v>3.92</v>
      </c>
      <c r="G27" s="653">
        <v>3.87</v>
      </c>
      <c r="H27" s="653">
        <v>4.72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642"/>
      <c r="B28" s="34" t="s">
        <v>436</v>
      </c>
      <c r="C28" s="652" t="s">
        <v>437</v>
      </c>
      <c r="D28" s="654">
        <v>100</v>
      </c>
      <c r="E28" s="653">
        <v>65.5</v>
      </c>
      <c r="F28" s="653">
        <v>6.01</v>
      </c>
      <c r="G28" s="653">
        <v>2.4500000000000002</v>
      </c>
      <c r="H28" s="653">
        <v>4.42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655" t="s">
        <v>14</v>
      </c>
      <c r="B29" s="34" t="s">
        <v>556</v>
      </c>
      <c r="C29" s="656" t="s">
        <v>557</v>
      </c>
      <c r="D29" s="657">
        <v>100</v>
      </c>
      <c r="E29" s="653">
        <v>55.666999999999994</v>
      </c>
      <c r="F29" s="653">
        <v>5.8999999999999995</v>
      </c>
      <c r="G29" s="653">
        <v>2.6029999999999998</v>
      </c>
      <c r="H29" s="653">
        <v>1.7469999999999997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655"/>
      <c r="B30" s="495" t="str">
        <f>'[1]Nädal_03_4.-9.klass'!B27</f>
        <v>Hapukoor R 10% (L)</v>
      </c>
      <c r="C30" s="658"/>
      <c r="D30" s="657">
        <v>30</v>
      </c>
      <c r="E30" s="653">
        <f>D30*'[1]Nädal_03_4.-9.klass'!E27/'[1]Nädal_03_4.-9.klass'!D27</f>
        <v>35.520000000000003</v>
      </c>
      <c r="F30" s="653">
        <f>D30*'[1]Nädal_03_4.-9.klass'!F27/'[1]Nädal_03_4.-9.klass'!D27</f>
        <v>1.2299999999999998</v>
      </c>
      <c r="G30" s="653">
        <f>D30*'[1]Nädal_03_4.-9.klass'!G27/'[1]Nädal_03_4.-9.klass'!D27</f>
        <v>3</v>
      </c>
      <c r="H30" s="653">
        <f>D30*'[1]Nädal_03_4.-9.klass'!H27/'[1]Nädal_03_4.-9.klass'!D27</f>
        <v>0.89999999999999991</v>
      </c>
      <c r="I30" s="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19.5" x14ac:dyDescent="0.3">
      <c r="A31" s="659"/>
      <c r="B31" s="34" t="s">
        <v>438</v>
      </c>
      <c r="C31" s="496" t="s">
        <v>439</v>
      </c>
      <c r="D31" s="657">
        <v>160</v>
      </c>
      <c r="E31" s="653">
        <v>219.84</v>
      </c>
      <c r="F31" s="653">
        <v>45.12</v>
      </c>
      <c r="G31" s="653">
        <v>1.76</v>
      </c>
      <c r="H31" s="653">
        <v>4.62</v>
      </c>
      <c r="I31" s="9"/>
    </row>
    <row r="32" spans="1:23" s="19" customFormat="1" ht="18.95" customHeight="1" x14ac:dyDescent="0.3">
      <c r="A32" s="502" t="s">
        <v>32</v>
      </c>
      <c r="B32" s="34" t="s">
        <v>148</v>
      </c>
      <c r="C32" s="479"/>
      <c r="D32" s="657">
        <v>50</v>
      </c>
      <c r="E32" s="653">
        <v>28.195</v>
      </c>
      <c r="F32" s="653">
        <v>2.4375</v>
      </c>
      <c r="G32" s="653">
        <v>1.2849999999999999</v>
      </c>
      <c r="H32" s="653">
        <v>1.72</v>
      </c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651"/>
      <c r="B33" s="34" t="s">
        <v>34</v>
      </c>
      <c r="D33" s="657">
        <v>50</v>
      </c>
      <c r="E33" s="653">
        <v>24.264399999999998</v>
      </c>
      <c r="F33" s="653">
        <v>5.891</v>
      </c>
      <c r="G33" s="653">
        <v>2.5000000000000001E-2</v>
      </c>
      <c r="H33" s="653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651"/>
      <c r="B34" s="34" t="s">
        <v>69</v>
      </c>
      <c r="C34" s="479"/>
      <c r="D34" s="31">
        <v>100</v>
      </c>
      <c r="E34" s="31">
        <v>18.899999999999999</v>
      </c>
      <c r="F34" s="31">
        <v>4.5</v>
      </c>
      <c r="G34" s="31">
        <v>0.1</v>
      </c>
      <c r="H34" s="31">
        <v>0.8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649"/>
      <c r="B35" s="36"/>
      <c r="C35" s="6" t="s">
        <v>36</v>
      </c>
      <c r="D35" s="507"/>
      <c r="E35" s="508">
        <f>SUM(E27:E34)</f>
        <v>518.4864</v>
      </c>
      <c r="F35" s="508">
        <f>SUM(F27:F34)</f>
        <v>75.008499999999998</v>
      </c>
      <c r="G35" s="508">
        <f>SUM(G27:G34)</f>
        <v>15.093</v>
      </c>
      <c r="H35" s="508">
        <f>SUM(H27:H34)</f>
        <v>19.108499999999999</v>
      </c>
      <c r="O35" s="17"/>
      <c r="P35" s="17"/>
      <c r="Q35" s="17"/>
      <c r="R35" s="17"/>
      <c r="S35" s="17"/>
      <c r="T35" s="17"/>
      <c r="U35" s="17"/>
      <c r="V35" s="17"/>
    </row>
    <row r="36" spans="1:22" s="13" customFormat="1" ht="18.95" customHeight="1" x14ac:dyDescent="0.35">
      <c r="A36" s="650" t="str">
        <f>A8</f>
        <v>14. nädal</v>
      </c>
      <c r="B36" s="929"/>
      <c r="C36" s="930"/>
      <c r="D36" s="930"/>
      <c r="E36" s="930"/>
      <c r="F36" s="930"/>
      <c r="G36" s="930"/>
      <c r="H36" s="931"/>
      <c r="O36" s="17"/>
      <c r="P36" s="17"/>
      <c r="Q36" s="17"/>
      <c r="R36" s="17"/>
      <c r="S36" s="17"/>
      <c r="T36" s="17"/>
      <c r="U36" s="17"/>
      <c r="V36" s="17"/>
    </row>
    <row r="37" spans="1:22" ht="50.1" customHeight="1" x14ac:dyDescent="0.3">
      <c r="A37" s="638" t="s">
        <v>48</v>
      </c>
      <c r="B37" s="493">
        <f>B9+2</f>
        <v>46113</v>
      </c>
      <c r="C37" s="638" t="s">
        <v>4</v>
      </c>
      <c r="D37" s="639" t="s">
        <v>5</v>
      </c>
      <c r="E37" s="639" t="s">
        <v>6</v>
      </c>
      <c r="F37" s="639" t="s">
        <v>7</v>
      </c>
      <c r="G37" s="639" t="s">
        <v>8</v>
      </c>
      <c r="H37" s="639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509"/>
      <c r="B38" s="647" t="s">
        <v>440</v>
      </c>
      <c r="C38" s="660" t="s">
        <v>441</v>
      </c>
      <c r="D38" s="610">
        <v>50</v>
      </c>
      <c r="E38" s="497">
        <v>62</v>
      </c>
      <c r="F38" s="497">
        <v>0.73899999999999999</v>
      </c>
      <c r="G38" s="497">
        <v>1.3600000000000003</v>
      </c>
      <c r="H38" s="497">
        <v>11.800000000000002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642"/>
      <c r="B39" s="56" t="s">
        <v>442</v>
      </c>
      <c r="C39" s="641" t="s">
        <v>443</v>
      </c>
      <c r="D39" s="55">
        <v>50</v>
      </c>
      <c r="E39" s="54">
        <v>96.8</v>
      </c>
      <c r="F39" s="54">
        <v>4.82</v>
      </c>
      <c r="G39" s="54">
        <v>4.2</v>
      </c>
      <c r="H39" s="54">
        <v>9.7200000000000006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8.95" customHeight="1" x14ac:dyDescent="0.3">
      <c r="A40" s="661" t="s">
        <v>14</v>
      </c>
      <c r="B40" s="662" t="s">
        <v>564</v>
      </c>
      <c r="C40" s="663" t="s">
        <v>444</v>
      </c>
      <c r="D40" s="664">
        <v>50</v>
      </c>
      <c r="E40" s="665">
        <v>80.400000000000006</v>
      </c>
      <c r="F40" s="665">
        <v>10.14</v>
      </c>
      <c r="G40" s="665">
        <v>2.42</v>
      </c>
      <c r="H40" s="665">
        <v>2.56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661"/>
      <c r="B41" s="133" t="s">
        <v>445</v>
      </c>
      <c r="C41" s="641" t="s">
        <v>446</v>
      </c>
      <c r="D41" s="135">
        <v>50</v>
      </c>
      <c r="E41" s="135">
        <v>46</v>
      </c>
      <c r="F41" s="135">
        <v>7.9</v>
      </c>
      <c r="G41" s="135">
        <v>1.07</v>
      </c>
      <c r="H41" s="135">
        <v>0.89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">
      <c r="A42" s="661"/>
      <c r="B42" s="53" t="s">
        <v>167</v>
      </c>
      <c r="C42" s="641" t="s">
        <v>447</v>
      </c>
      <c r="D42" s="610">
        <v>50</v>
      </c>
      <c r="E42" s="610">
        <v>23.7</v>
      </c>
      <c r="F42" s="610">
        <v>2.85</v>
      </c>
      <c r="G42" s="610">
        <v>0.68799999999999994</v>
      </c>
      <c r="H42" s="610">
        <v>0.872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">
      <c r="A43" s="509"/>
      <c r="B43" s="647" t="s">
        <v>95</v>
      </c>
      <c r="C43" s="666" t="s">
        <v>283</v>
      </c>
      <c r="D43" s="610">
        <v>80</v>
      </c>
      <c r="E43" s="497">
        <v>70.400000000000006</v>
      </c>
      <c r="F43" s="497">
        <v>13.5</v>
      </c>
      <c r="G43" s="497">
        <v>0.498</v>
      </c>
      <c r="H43" s="497">
        <v>2.42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9.5" x14ac:dyDescent="0.3">
      <c r="A44" s="509"/>
      <c r="B44" s="647" t="s">
        <v>21</v>
      </c>
      <c r="C44" s="641" t="s">
        <v>22</v>
      </c>
      <c r="D44" s="610">
        <v>80</v>
      </c>
      <c r="E44" s="497">
        <v>110.3914</v>
      </c>
      <c r="F44" s="497">
        <v>18.813200000000002</v>
      </c>
      <c r="G44" s="497">
        <v>3.3194000000000004</v>
      </c>
      <c r="H44" s="497">
        <v>1.5939000000000003</v>
      </c>
      <c r="J44" s="17"/>
      <c r="K44" s="17"/>
      <c r="L44" s="17"/>
      <c r="M44" s="17"/>
      <c r="N44" s="17"/>
      <c r="O44" s="17"/>
      <c r="P44" s="18"/>
      <c r="Q44" s="18"/>
      <c r="R44" s="18"/>
      <c r="S44" s="18"/>
      <c r="T44" s="17"/>
      <c r="U44" s="17"/>
      <c r="V44" s="17"/>
    </row>
    <row r="45" spans="1:22" ht="18.95" customHeight="1" x14ac:dyDescent="0.3">
      <c r="A45" s="479"/>
      <c r="B45" s="647" t="s">
        <v>533</v>
      </c>
      <c r="C45" s="641" t="s">
        <v>534</v>
      </c>
      <c r="D45" s="610">
        <v>100</v>
      </c>
      <c r="E45" s="497">
        <v>34.9</v>
      </c>
      <c r="F45" s="497">
        <v>2.57</v>
      </c>
      <c r="G45" s="497">
        <v>2.08</v>
      </c>
      <c r="H45" s="497">
        <v>0.76600000000000001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479"/>
      <c r="B46" s="495" t="s">
        <v>540</v>
      </c>
      <c r="C46" s="667" t="s">
        <v>541</v>
      </c>
      <c r="D46" s="610">
        <v>100</v>
      </c>
      <c r="E46" s="497">
        <v>35.200000000000003</v>
      </c>
      <c r="F46" s="497">
        <v>7.16</v>
      </c>
      <c r="G46" s="497">
        <v>0.2</v>
      </c>
      <c r="H46" s="497">
        <v>0.45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2" ht="18.95" customHeight="1" x14ac:dyDescent="0.3">
      <c r="A47" s="479"/>
      <c r="B47" s="62" t="s">
        <v>535</v>
      </c>
      <c r="C47" s="479"/>
      <c r="D47" s="40">
        <v>100</v>
      </c>
      <c r="E47" s="40">
        <v>47.5</v>
      </c>
      <c r="F47" s="40">
        <v>7.12</v>
      </c>
      <c r="G47" s="40">
        <v>0.6</v>
      </c>
      <c r="H47" s="40">
        <v>1.87</v>
      </c>
    </row>
    <row r="48" spans="1:22" ht="18.95" customHeight="1" x14ac:dyDescent="0.3">
      <c r="A48" s="479"/>
      <c r="B48" s="34" t="s">
        <v>28</v>
      </c>
      <c r="C48" s="479" t="s">
        <v>29</v>
      </c>
      <c r="D48" s="33">
        <v>5</v>
      </c>
      <c r="E48" s="33">
        <v>32.189399999999999</v>
      </c>
      <c r="F48" s="33">
        <v>9.7050000000000011E-2</v>
      </c>
      <c r="G48" s="33">
        <v>3.5305500000000003</v>
      </c>
      <c r="H48" s="33">
        <v>1.3550000000000001E-2</v>
      </c>
    </row>
    <row r="49" spans="1:15" ht="18.95" customHeight="1" x14ac:dyDescent="0.3">
      <c r="A49" s="642"/>
      <c r="B49" s="34" t="s">
        <v>30</v>
      </c>
      <c r="C49" s="482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9.5" x14ac:dyDescent="0.3">
      <c r="A50" s="642" t="s">
        <v>32</v>
      </c>
      <c r="B50" s="34" t="s">
        <v>148</v>
      </c>
      <c r="C50" s="641"/>
      <c r="D50" s="35">
        <v>50</v>
      </c>
      <c r="E50" s="33"/>
      <c r="F50" s="33"/>
      <c r="G50" s="33"/>
      <c r="H50" s="33"/>
    </row>
    <row r="51" spans="1:15" ht="18.95" customHeight="1" x14ac:dyDescent="0.3">
      <c r="A51" s="668"/>
      <c r="B51" s="34" t="s">
        <v>34</v>
      </c>
      <c r="C51" s="479"/>
      <c r="D51" s="33">
        <v>30</v>
      </c>
      <c r="E51" s="33">
        <v>72.674999999999997</v>
      </c>
      <c r="F51" s="33">
        <v>13.574999999999999</v>
      </c>
      <c r="G51" s="33">
        <v>0.46499999999999991</v>
      </c>
      <c r="H51" s="33">
        <v>2.6099999999999994</v>
      </c>
    </row>
    <row r="52" spans="1:15" ht="18.95" customHeight="1" x14ac:dyDescent="0.3">
      <c r="A52" s="661"/>
      <c r="B52" s="549" t="s">
        <v>47</v>
      </c>
      <c r="C52" s="582"/>
      <c r="D52" s="550">
        <v>100</v>
      </c>
      <c r="E52" s="550">
        <v>48.076000000000001</v>
      </c>
      <c r="F52" s="550">
        <v>13.48</v>
      </c>
      <c r="G52" s="550">
        <v>0</v>
      </c>
      <c r="H52" s="550">
        <v>0</v>
      </c>
    </row>
    <row r="53" spans="1:15" s="13" customFormat="1" ht="18.95" customHeight="1" x14ac:dyDescent="0.35">
      <c r="A53" s="649"/>
      <c r="B53" s="36"/>
      <c r="C53" s="6" t="s">
        <v>36</v>
      </c>
      <c r="D53" s="669"/>
      <c r="E53" s="632">
        <f>SUM(E38:E52)</f>
        <v>821.10850000000005</v>
      </c>
      <c r="F53" s="632">
        <f>SUM(F38:F52)</f>
        <v>104.04425000000002</v>
      </c>
      <c r="G53" s="632">
        <f>SUM(G38:G52)</f>
        <v>25.587650000000004</v>
      </c>
      <c r="H53" s="632">
        <f>SUM(H38:H52)</f>
        <v>38.388750000000009</v>
      </c>
      <c r="J53" s="12"/>
      <c r="K53" s="11"/>
      <c r="L53" s="11"/>
      <c r="M53" s="11"/>
      <c r="N53" s="11"/>
      <c r="O53" s="11"/>
    </row>
    <row r="54" spans="1:15" s="13" customFormat="1" ht="18.95" customHeight="1" x14ac:dyDescent="0.35">
      <c r="A54" s="650" t="str">
        <f>A8</f>
        <v>14. nädal</v>
      </c>
      <c r="B54" s="932"/>
      <c r="C54" s="930"/>
      <c r="D54" s="930"/>
      <c r="E54" s="930"/>
      <c r="F54" s="930"/>
      <c r="G54" s="930"/>
      <c r="H54" s="931"/>
      <c r="J54" s="12"/>
      <c r="K54" s="11"/>
      <c r="L54" s="11"/>
      <c r="M54" s="11"/>
      <c r="N54" s="11"/>
      <c r="O54" s="11"/>
    </row>
    <row r="55" spans="1:15" ht="50.1" customHeight="1" x14ac:dyDescent="0.3">
      <c r="A55" s="638" t="s">
        <v>70</v>
      </c>
      <c r="B55" s="493">
        <f>B9+3</f>
        <v>46114</v>
      </c>
      <c r="C55" s="638" t="s">
        <v>4</v>
      </c>
      <c r="D55" s="639" t="s">
        <v>5</v>
      </c>
      <c r="E55" s="639" t="s">
        <v>6</v>
      </c>
      <c r="F55" s="639" t="s">
        <v>7</v>
      </c>
      <c r="G55" s="639" t="s">
        <v>8</v>
      </c>
      <c r="H55" s="639" t="s">
        <v>9</v>
      </c>
    </row>
    <row r="56" spans="1:15" ht="19.5" x14ac:dyDescent="0.3">
      <c r="A56" s="651"/>
      <c r="B56" s="670" t="s">
        <v>448</v>
      </c>
      <c r="C56" s="667" t="s">
        <v>449</v>
      </c>
      <c r="D56" s="497">
        <v>70</v>
      </c>
      <c r="E56" s="497">
        <v>69.536599999999993</v>
      </c>
      <c r="F56" s="497">
        <v>4.5191999999999997</v>
      </c>
      <c r="G56" s="497">
        <v>4.7095999999999991</v>
      </c>
      <c r="H56" s="497">
        <v>3.0358999999999998</v>
      </c>
    </row>
    <row r="57" spans="1:15" ht="33" x14ac:dyDescent="0.3">
      <c r="A57" s="642"/>
      <c r="B57" s="670" t="s">
        <v>450</v>
      </c>
      <c r="C57" s="667" t="s">
        <v>451</v>
      </c>
      <c r="D57" s="497">
        <v>70</v>
      </c>
      <c r="E57" s="497">
        <v>46.4</v>
      </c>
      <c r="F57" s="497">
        <v>2.94</v>
      </c>
      <c r="G57" s="497">
        <v>2.2400000000000002</v>
      </c>
      <c r="H57" s="497">
        <v>3.42</v>
      </c>
    </row>
    <row r="58" spans="1:15" ht="19.5" x14ac:dyDescent="0.3">
      <c r="A58" s="642" t="s">
        <v>14</v>
      </c>
      <c r="B58" s="495" t="s">
        <v>452</v>
      </c>
      <c r="C58" s="671" t="s">
        <v>453</v>
      </c>
      <c r="D58" s="497">
        <v>50</v>
      </c>
      <c r="E58" s="497">
        <v>51</v>
      </c>
      <c r="F58" s="497">
        <v>5.85</v>
      </c>
      <c r="G58" s="497">
        <v>1.68</v>
      </c>
      <c r="H58" s="497">
        <v>2.31</v>
      </c>
    </row>
    <row r="59" spans="1:15" ht="19.5" x14ac:dyDescent="0.3">
      <c r="A59" s="642"/>
      <c r="B59" s="495" t="s">
        <v>17</v>
      </c>
      <c r="C59" s="671" t="s">
        <v>454</v>
      </c>
      <c r="D59" s="497">
        <v>50</v>
      </c>
      <c r="E59" s="497">
        <v>25.9</v>
      </c>
      <c r="F59" s="497">
        <v>3.73</v>
      </c>
      <c r="G59" s="497">
        <v>0.56000000000000005</v>
      </c>
      <c r="H59" s="497">
        <v>0.66</v>
      </c>
    </row>
    <row r="60" spans="1:15" ht="19.5" x14ac:dyDescent="0.35">
      <c r="A60" s="642"/>
      <c r="B60" s="672" t="s">
        <v>242</v>
      </c>
      <c r="C60" s="667"/>
      <c r="D60" s="614">
        <v>80</v>
      </c>
      <c r="E60" s="614">
        <v>58</v>
      </c>
      <c r="F60" s="614">
        <v>12.4</v>
      </c>
      <c r="G60" s="614">
        <v>0.08</v>
      </c>
      <c r="H60" s="614">
        <v>1.52</v>
      </c>
    </row>
    <row r="61" spans="1:15" ht="19.5" x14ac:dyDescent="0.35">
      <c r="A61" s="642"/>
      <c r="B61" s="672" t="s">
        <v>78</v>
      </c>
      <c r="C61" s="667" t="s">
        <v>455</v>
      </c>
      <c r="D61" s="614">
        <v>80</v>
      </c>
      <c r="E61" s="614">
        <v>142</v>
      </c>
      <c r="F61" s="614">
        <v>27.3</v>
      </c>
      <c r="G61" s="614">
        <v>0.92</v>
      </c>
      <c r="H61" s="614">
        <v>4.72</v>
      </c>
    </row>
    <row r="62" spans="1:15" ht="19.5" x14ac:dyDescent="0.35">
      <c r="A62" s="659"/>
      <c r="B62" s="672" t="s">
        <v>536</v>
      </c>
      <c r="C62" s="641" t="s">
        <v>537</v>
      </c>
      <c r="D62" s="614">
        <v>100</v>
      </c>
      <c r="E62" s="614">
        <v>20.399999999999999</v>
      </c>
      <c r="F62" s="614">
        <v>3.14</v>
      </c>
      <c r="G62" s="614">
        <v>0.12</v>
      </c>
      <c r="H62" s="614">
        <v>0.84</v>
      </c>
    </row>
    <row r="63" spans="1:15" ht="19.5" x14ac:dyDescent="0.35">
      <c r="A63" s="659"/>
      <c r="B63" s="672" t="s">
        <v>258</v>
      </c>
      <c r="C63" s="667"/>
      <c r="D63" s="614">
        <v>100</v>
      </c>
      <c r="E63" s="614">
        <v>14.2</v>
      </c>
      <c r="F63" s="614">
        <v>1.28</v>
      </c>
      <c r="G63" s="614">
        <v>0.16</v>
      </c>
      <c r="H63" s="614">
        <v>1.34</v>
      </c>
    </row>
    <row r="64" spans="1:15" ht="19.5" x14ac:dyDescent="0.35">
      <c r="A64" s="655"/>
      <c r="B64" s="672" t="s">
        <v>538</v>
      </c>
      <c r="C64" s="667"/>
      <c r="D64" s="614">
        <v>100</v>
      </c>
      <c r="E64" s="614">
        <v>64.599999999999994</v>
      </c>
      <c r="F64" s="614">
        <v>10.38</v>
      </c>
      <c r="G64" s="614">
        <v>0.28000000000000003</v>
      </c>
      <c r="H64" s="614">
        <v>3.92</v>
      </c>
      <c r="J64" s="12"/>
      <c r="K64" s="11"/>
      <c r="L64" s="11"/>
      <c r="M64" s="11"/>
      <c r="N64" s="11"/>
      <c r="O64" s="11"/>
    </row>
    <row r="65" spans="1:16" ht="19.5" x14ac:dyDescent="0.35">
      <c r="A65" s="659"/>
      <c r="B65" s="672" t="s">
        <v>28</v>
      </c>
      <c r="C65" s="479" t="s">
        <v>29</v>
      </c>
      <c r="D65" s="614">
        <v>5</v>
      </c>
      <c r="E65" s="614">
        <v>32.189399999999999</v>
      </c>
      <c r="F65" s="614">
        <v>9.7050000000000011E-2</v>
      </c>
      <c r="G65" s="614">
        <v>3.5305500000000003</v>
      </c>
      <c r="H65" s="614">
        <v>1.3550000000000001E-2</v>
      </c>
      <c r="J65" s="12"/>
      <c r="K65" s="11"/>
      <c r="L65" s="11"/>
      <c r="M65" s="11"/>
      <c r="N65" s="11"/>
      <c r="O65" s="11"/>
    </row>
    <row r="66" spans="1:16" ht="19.5" x14ac:dyDescent="0.35">
      <c r="A66" s="488"/>
      <c r="B66" s="672" t="s">
        <v>30</v>
      </c>
      <c r="C66" s="482" t="s">
        <v>31</v>
      </c>
      <c r="D66" s="614">
        <v>10</v>
      </c>
      <c r="E66" s="614">
        <v>91.315049999999999</v>
      </c>
      <c r="F66" s="614">
        <v>1.92</v>
      </c>
      <c r="G66" s="614">
        <v>7.7350499999999993</v>
      </c>
      <c r="H66" s="614">
        <v>4.2349499999999995</v>
      </c>
    </row>
    <row r="67" spans="1:16" ht="18.95" customHeight="1" x14ac:dyDescent="0.35">
      <c r="A67" s="551" t="s">
        <v>32</v>
      </c>
      <c r="B67" s="672" t="s">
        <v>260</v>
      </c>
      <c r="C67" s="479"/>
      <c r="D67" s="614">
        <v>50</v>
      </c>
      <c r="E67" s="614"/>
      <c r="F67" s="614"/>
      <c r="G67" s="614"/>
      <c r="H67" s="614"/>
    </row>
    <row r="68" spans="1:16" ht="18.95" customHeight="1" x14ac:dyDescent="0.35">
      <c r="A68" s="488"/>
      <c r="B68" s="672" t="s">
        <v>34</v>
      </c>
      <c r="C68" s="667"/>
      <c r="D68" s="614">
        <v>30</v>
      </c>
      <c r="E68" s="614">
        <v>72.674999999999997</v>
      </c>
      <c r="F68" s="614">
        <v>13.574999999999999</v>
      </c>
      <c r="G68" s="614">
        <v>0.46499999999999991</v>
      </c>
      <c r="H68" s="614">
        <v>2.6099999999999994</v>
      </c>
    </row>
    <row r="69" spans="1:16" ht="18.95" customHeight="1" x14ac:dyDescent="0.3">
      <c r="A69" s="488"/>
      <c r="B69" s="34" t="s">
        <v>482</v>
      </c>
      <c r="C69" s="479"/>
      <c r="D69" s="31">
        <v>100</v>
      </c>
      <c r="E69" s="31">
        <v>67.7</v>
      </c>
      <c r="F69" s="31">
        <v>15.3</v>
      </c>
      <c r="G69" s="31">
        <v>0.2</v>
      </c>
      <c r="H69" s="31">
        <v>0.8</v>
      </c>
    </row>
    <row r="70" spans="1:16" ht="18.95" customHeight="1" x14ac:dyDescent="0.35">
      <c r="A70" s="649"/>
      <c r="B70" s="36"/>
      <c r="C70" s="6" t="s">
        <v>36</v>
      </c>
      <c r="D70" s="613"/>
      <c r="E70" s="673">
        <f>SUM(E56:E69)</f>
        <v>755.91604999999993</v>
      </c>
      <c r="F70" s="673">
        <f>SUM(F56:F69)</f>
        <v>102.43124999999999</v>
      </c>
      <c r="G70" s="673">
        <f>SUM(G56:G69)</f>
        <v>22.680199999999999</v>
      </c>
      <c r="H70" s="673">
        <f>SUM(H56:H69)</f>
        <v>29.424400000000002</v>
      </c>
    </row>
    <row r="71" spans="1:16" ht="18.95" customHeight="1" x14ac:dyDescent="0.35">
      <c r="A71" s="650" t="str">
        <f>A8</f>
        <v>14. nädal</v>
      </c>
      <c r="B71" s="932"/>
      <c r="C71" s="930"/>
      <c r="D71" s="930"/>
      <c r="E71" s="930"/>
      <c r="F71" s="930"/>
      <c r="G71" s="930"/>
      <c r="H71" s="931"/>
    </row>
    <row r="72" spans="1:16" ht="50.1" customHeight="1" x14ac:dyDescent="0.3">
      <c r="A72" s="638" t="s">
        <v>86</v>
      </c>
      <c r="B72" s="493">
        <f>B9+4</f>
        <v>46115</v>
      </c>
      <c r="C72" s="638" t="s">
        <v>4</v>
      </c>
      <c r="D72" s="639" t="s">
        <v>5</v>
      </c>
      <c r="E72" s="639" t="s">
        <v>6</v>
      </c>
      <c r="F72" s="639" t="s">
        <v>7</v>
      </c>
      <c r="G72" s="639" t="s">
        <v>8</v>
      </c>
      <c r="H72" s="639" t="s">
        <v>9</v>
      </c>
    </row>
    <row r="73" spans="1:16" ht="20.25" customHeight="1" x14ac:dyDescent="0.3">
      <c r="A73" s="509"/>
      <c r="B73" s="922"/>
      <c r="C73" s="923"/>
      <c r="D73" s="610">
        <v>125</v>
      </c>
      <c r="E73" s="497"/>
      <c r="F73" s="497"/>
      <c r="G73" s="497"/>
      <c r="H73" s="497"/>
    </row>
    <row r="74" spans="1:16" ht="36" customHeight="1" x14ac:dyDescent="0.3">
      <c r="A74" s="642"/>
      <c r="B74" s="873"/>
      <c r="C74" s="924"/>
      <c r="D74" s="610">
        <v>125</v>
      </c>
      <c r="E74" s="497"/>
      <c r="F74" s="497"/>
      <c r="G74" s="497"/>
      <c r="H74" s="497"/>
    </row>
    <row r="75" spans="1:16" ht="20.25" customHeight="1" x14ac:dyDescent="0.3">
      <c r="A75" s="661" t="s">
        <v>14</v>
      </c>
      <c r="B75" s="873"/>
      <c r="C75" s="924"/>
      <c r="D75" s="664">
        <v>50</v>
      </c>
      <c r="E75" s="665"/>
      <c r="F75" s="665"/>
      <c r="G75" s="665"/>
      <c r="H75" s="665"/>
    </row>
    <row r="76" spans="1:16" ht="20.25" customHeight="1" x14ac:dyDescent="0.3">
      <c r="A76" s="509"/>
      <c r="B76" s="873"/>
      <c r="C76" s="924"/>
      <c r="D76" s="610">
        <v>50</v>
      </c>
      <c r="E76" s="497"/>
      <c r="F76" s="497"/>
      <c r="G76" s="497"/>
      <c r="H76" s="497"/>
    </row>
    <row r="77" spans="1:16" ht="20.25" customHeight="1" x14ac:dyDescent="0.3">
      <c r="A77" s="509"/>
      <c r="B77" s="873"/>
      <c r="C77" s="924"/>
      <c r="D77" s="610">
        <v>50</v>
      </c>
      <c r="E77" s="497"/>
      <c r="F77" s="497"/>
      <c r="G77" s="497"/>
      <c r="H77" s="497"/>
    </row>
    <row r="78" spans="1:16" ht="36" customHeight="1" x14ac:dyDescent="0.3">
      <c r="A78" s="668"/>
      <c r="B78" s="873"/>
      <c r="C78" s="924"/>
      <c r="D78" s="610">
        <v>100</v>
      </c>
      <c r="E78" s="497"/>
      <c r="F78" s="497"/>
      <c r="G78" s="497"/>
      <c r="H78" s="497"/>
      <c r="I78" s="9"/>
      <c r="J78" s="9"/>
      <c r="K78" s="9"/>
      <c r="L78" s="9"/>
    </row>
    <row r="79" spans="1:16" ht="18.95" customHeight="1" x14ac:dyDescent="0.3">
      <c r="A79" s="668"/>
      <c r="B79" s="873"/>
      <c r="C79" s="924"/>
      <c r="D79" s="610">
        <v>100</v>
      </c>
      <c r="E79" s="497"/>
      <c r="F79" s="497"/>
      <c r="G79" s="497"/>
      <c r="H79" s="497"/>
      <c r="I79" s="9"/>
      <c r="J79" s="67"/>
      <c r="K79" s="95"/>
      <c r="L79" s="68"/>
      <c r="M79" s="68"/>
      <c r="N79" s="68"/>
      <c r="O79" s="68"/>
      <c r="P79" s="68"/>
    </row>
    <row r="80" spans="1:16" ht="20.25" customHeight="1" x14ac:dyDescent="0.3">
      <c r="A80" s="668"/>
      <c r="B80" s="873"/>
      <c r="C80" s="924"/>
      <c r="D80" s="610">
        <v>100</v>
      </c>
      <c r="E80" s="497"/>
      <c r="F80" s="497"/>
      <c r="G80" s="497"/>
      <c r="H80" s="497"/>
      <c r="I80" s="9"/>
      <c r="J80" s="9"/>
      <c r="K80" s="9"/>
      <c r="L80" s="9"/>
    </row>
    <row r="81" spans="1:8" ht="18.95" customHeight="1" x14ac:dyDescent="0.3">
      <c r="A81" s="668"/>
      <c r="B81" s="873"/>
      <c r="C81" s="924"/>
      <c r="D81" s="610">
        <v>5</v>
      </c>
      <c r="E81" s="610"/>
      <c r="F81" s="610"/>
      <c r="G81" s="610"/>
      <c r="H81" s="610"/>
    </row>
    <row r="82" spans="1:8" ht="18.95" customHeight="1" x14ac:dyDescent="0.3">
      <c r="A82" s="668"/>
      <c r="B82" s="873"/>
      <c r="C82" s="924"/>
      <c r="D82" s="33">
        <v>10</v>
      </c>
      <c r="E82" s="33"/>
      <c r="F82" s="33"/>
      <c r="G82" s="33"/>
      <c r="H82" s="33"/>
    </row>
    <row r="83" spans="1:8" ht="18.95" customHeight="1" x14ac:dyDescent="0.3">
      <c r="A83" s="642" t="s">
        <v>32</v>
      </c>
      <c r="B83" s="873"/>
      <c r="C83" s="924"/>
      <c r="D83" s="35">
        <v>50</v>
      </c>
      <c r="E83" s="33"/>
      <c r="F83" s="33"/>
      <c r="G83" s="33"/>
      <c r="H83" s="33"/>
    </row>
    <row r="84" spans="1:8" ht="18.95" customHeight="1" x14ac:dyDescent="0.3">
      <c r="A84" s="642"/>
      <c r="B84" s="873"/>
      <c r="C84" s="924"/>
      <c r="D84" s="33">
        <v>30</v>
      </c>
      <c r="E84" s="33"/>
      <c r="F84" s="33"/>
      <c r="G84" s="33"/>
      <c r="H84" s="33"/>
    </row>
    <row r="85" spans="1:8" ht="20.25" customHeight="1" x14ac:dyDescent="0.3">
      <c r="A85" s="488"/>
      <c r="B85" s="874"/>
      <c r="C85" s="925"/>
      <c r="D85" s="550">
        <v>100</v>
      </c>
      <c r="E85" s="550"/>
      <c r="F85" s="550"/>
      <c r="G85" s="550"/>
      <c r="H85" s="550"/>
    </row>
    <row r="86" spans="1:8" ht="18.95" customHeight="1" x14ac:dyDescent="0.3">
      <c r="A86" s="649"/>
      <c r="B86" s="6"/>
      <c r="C86" s="6" t="s">
        <v>36</v>
      </c>
      <c r="D86" s="631"/>
      <c r="E86" s="632">
        <f>SUM(E73:E85)</f>
        <v>0</v>
      </c>
      <c r="F86" s="632">
        <f>SUM(F73:F85)</f>
        <v>0</v>
      </c>
      <c r="G86" s="632">
        <f>SUM(G73:G85)</f>
        <v>0</v>
      </c>
      <c r="H86" s="632">
        <f>SUM(H73:H85)</f>
        <v>0</v>
      </c>
    </row>
    <row r="87" spans="1:8" ht="18.95" customHeight="1" x14ac:dyDescent="0.3">
      <c r="A87" s="920" t="s">
        <v>110</v>
      </c>
      <c r="B87" s="866"/>
      <c r="C87" s="866"/>
      <c r="D87" s="921"/>
      <c r="E87" s="633">
        <f>AVERAGE(E24,E35,E53,E70)</f>
        <v>733.96659999999997</v>
      </c>
      <c r="F87" s="633">
        <f t="shared" ref="F87:H87" si="0">AVERAGE(F24,F35,F53,F70)</f>
        <v>95.842762500000006</v>
      </c>
      <c r="G87" s="633">
        <f t="shared" si="0"/>
        <v>23.735362500000001</v>
      </c>
      <c r="H87" s="633">
        <f t="shared" si="0"/>
        <v>29.274037500000002</v>
      </c>
    </row>
    <row r="88" spans="1:8" ht="18.95" customHeight="1" x14ac:dyDescent="0.3">
      <c r="A88" s="145"/>
      <c r="B88" s="3"/>
      <c r="C88" s="868" t="s">
        <v>274</v>
      </c>
      <c r="D88" s="869"/>
      <c r="E88" s="635"/>
      <c r="F88" s="634">
        <f>(F87*4)/E87*100</f>
        <v>52.232765087675659</v>
      </c>
      <c r="G88" s="634">
        <f>(G87*9)/E87*100</f>
        <v>29.104629897327754</v>
      </c>
      <c r="H88" s="634">
        <f>(H87*4)/E87*100</f>
        <v>15.953879917696529</v>
      </c>
    </row>
    <row r="89" spans="1:8" ht="18.95" customHeight="1" x14ac:dyDescent="0.3">
      <c r="A89" s="146"/>
      <c r="B89" s="2"/>
      <c r="C89" s="870" t="s">
        <v>112</v>
      </c>
      <c r="D89" s="871"/>
      <c r="E89" s="635" t="s">
        <v>113</v>
      </c>
      <c r="F89" s="634" t="s">
        <v>114</v>
      </c>
      <c r="G89" s="634" t="s">
        <v>115</v>
      </c>
      <c r="H89" s="634" t="s">
        <v>116</v>
      </c>
    </row>
    <row r="90" spans="1:8" ht="18.95" customHeight="1" x14ac:dyDescent="0.3">
      <c r="A90" s="884" t="s">
        <v>117</v>
      </c>
      <c r="B90" s="884"/>
      <c r="C90" s="884"/>
      <c r="D90" s="884"/>
      <c r="E90" s="919"/>
      <c r="F90" s="919"/>
      <c r="G90" s="919"/>
      <c r="H90" s="919"/>
    </row>
    <row r="91" spans="1:8" ht="18.95" customHeight="1" x14ac:dyDescent="0.3">
      <c r="A91" s="916" t="s">
        <v>118</v>
      </c>
      <c r="B91" s="853"/>
      <c r="C91" s="853"/>
      <c r="D91" s="853"/>
      <c r="E91" s="853"/>
      <c r="F91" s="853"/>
      <c r="G91" s="853"/>
      <c r="H91" s="917"/>
    </row>
    <row r="92" spans="1:8" ht="18.95" customHeight="1" x14ac:dyDescent="0.3">
      <c r="A92" s="855" t="s">
        <v>119</v>
      </c>
      <c r="B92" s="856"/>
      <c r="C92" s="856"/>
      <c r="D92" s="856"/>
      <c r="E92" s="856"/>
      <c r="F92" s="856"/>
      <c r="G92" s="856"/>
      <c r="H92" s="857"/>
    </row>
    <row r="93" spans="1:8" ht="18.95" customHeight="1" x14ac:dyDescent="0.3">
      <c r="A93" s="858" t="s">
        <v>120</v>
      </c>
      <c r="B93" s="859"/>
      <c r="C93" s="859"/>
      <c r="D93" s="859"/>
      <c r="E93" s="859"/>
      <c r="F93" s="859"/>
      <c r="G93" s="859"/>
      <c r="H93" s="860"/>
    </row>
    <row r="94" spans="1:8" ht="18.95" customHeight="1" x14ac:dyDescent="0.3">
      <c r="A94" s="858" t="s">
        <v>121</v>
      </c>
      <c r="B94" s="859"/>
      <c r="C94" s="859"/>
      <c r="D94" s="859"/>
      <c r="E94" s="859"/>
      <c r="F94" s="859"/>
      <c r="G94" s="859"/>
      <c r="H94" s="860"/>
    </row>
    <row r="95" spans="1:8" ht="18.95" customHeight="1" x14ac:dyDescent="0.3">
      <c r="A95" s="858" t="s">
        <v>122</v>
      </c>
      <c r="B95" s="859"/>
      <c r="C95" s="859"/>
      <c r="D95" s="859"/>
      <c r="E95" s="859"/>
      <c r="F95" s="859"/>
      <c r="G95" s="859"/>
      <c r="H95" s="860"/>
    </row>
    <row r="96" spans="1:8" ht="18.95" customHeight="1" x14ac:dyDescent="0.3">
      <c r="A96" s="918" t="s">
        <v>123</v>
      </c>
      <c r="B96" s="918"/>
      <c r="C96" s="918"/>
      <c r="D96" s="918"/>
      <c r="E96" s="918"/>
      <c r="F96" s="918"/>
      <c r="G96" s="918"/>
      <c r="H96" s="918"/>
    </row>
    <row r="97" spans="1:8" ht="18.95" customHeight="1" x14ac:dyDescent="0.3">
      <c r="A97" s="636" t="s">
        <v>124</v>
      </c>
      <c r="B97" s="76" t="s">
        <v>125</v>
      </c>
      <c r="C97" s="76"/>
      <c r="D97" s="76"/>
      <c r="E97" s="77"/>
      <c r="F97" s="77"/>
      <c r="G97" s="77"/>
      <c r="H97" s="637"/>
    </row>
    <row r="98" spans="1:8" ht="18.95" customHeight="1" x14ac:dyDescent="0.3">
      <c r="A98" s="147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8" t="s">
        <v>128</v>
      </c>
      <c r="B99" s="81" t="s">
        <v>129</v>
      </c>
      <c r="C99" s="81"/>
      <c r="D99" s="81"/>
      <c r="E99" s="82"/>
      <c r="F99" s="82"/>
      <c r="G99" s="82"/>
      <c r="H99" s="149"/>
    </row>
    <row r="100" spans="1:8" ht="18.95" customHeight="1" x14ac:dyDescent="0.3">
      <c r="A100" s="850" t="s">
        <v>130</v>
      </c>
      <c r="B100" s="850"/>
      <c r="C100" s="850"/>
      <c r="D100" s="850"/>
      <c r="E100" s="850"/>
      <c r="F100" s="850"/>
      <c r="G100" s="850"/>
      <c r="H100" s="850"/>
    </row>
    <row r="101" spans="1:8" ht="18.95" customHeight="1" x14ac:dyDescent="0.3">
      <c r="A101" s="915" t="s">
        <v>131</v>
      </c>
      <c r="B101" s="915"/>
      <c r="C101" s="915"/>
      <c r="D101" s="915"/>
      <c r="E101" s="915"/>
      <c r="F101" s="915"/>
      <c r="G101" s="915"/>
      <c r="H101" s="915"/>
    </row>
  </sheetData>
  <mergeCells count="20">
    <mergeCell ref="A90:H90"/>
    <mergeCell ref="A1:B5"/>
    <mergeCell ref="A7:B7"/>
    <mergeCell ref="A87:D87"/>
    <mergeCell ref="C88:D88"/>
    <mergeCell ref="C89:D89"/>
    <mergeCell ref="A6:B6"/>
    <mergeCell ref="B73:C85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rowBreaks count="1" manualBreakCount="1">
    <brk id="53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A4A1-1BB9-4D2F-B813-5F7783822180}">
  <sheetPr>
    <tabColor theme="9" tint="0.79998168889431442"/>
  </sheetPr>
  <dimension ref="A1:W103"/>
  <sheetViews>
    <sheetView topLeftCell="A66" zoomScale="80" zoomScaleNormal="80" workbookViewId="0">
      <selection activeCell="A73" sqref="A73:B87"/>
    </sheetView>
  </sheetViews>
  <sheetFormatPr defaultColWidth="9.25" defaultRowHeight="16.5" x14ac:dyDescent="0.3"/>
  <cols>
    <col min="1" max="1" width="25.625" style="100" customWidth="1"/>
    <col min="2" max="2" width="68" style="100" customWidth="1"/>
    <col min="3" max="3" width="100.625" style="100" customWidth="1"/>
    <col min="4" max="8" width="15.625" style="100" customWidth="1"/>
    <col min="9" max="16384" width="9.25" style="100"/>
  </cols>
  <sheetData>
    <row r="1" spans="1:8" ht="18.95" customHeight="1" x14ac:dyDescent="0.3">
      <c r="A1" s="833" t="e" vm="1">
        <v>#VALUE!</v>
      </c>
      <c r="B1" s="833"/>
      <c r="C1" s="99"/>
    </row>
    <row r="2" spans="1:8" ht="18.95" customHeight="1" x14ac:dyDescent="0.3">
      <c r="A2" s="833"/>
      <c r="B2" s="833"/>
      <c r="C2" s="99"/>
    </row>
    <row r="3" spans="1:8" ht="18.95" customHeight="1" x14ac:dyDescent="0.3">
      <c r="A3" s="833"/>
      <c r="B3" s="833"/>
      <c r="C3" s="99"/>
    </row>
    <row r="4" spans="1:8" ht="18.95" customHeight="1" x14ac:dyDescent="0.3">
      <c r="A4" s="833"/>
      <c r="B4" s="833"/>
      <c r="C4" s="99"/>
    </row>
    <row r="5" spans="1:8" ht="18.95" customHeight="1" x14ac:dyDescent="0.3">
      <c r="A5" s="833"/>
      <c r="B5" s="833"/>
      <c r="C5" s="99"/>
    </row>
    <row r="6" spans="1:8" ht="30" customHeight="1" x14ac:dyDescent="0.3">
      <c r="A6" s="842" t="s">
        <v>0</v>
      </c>
      <c r="B6" s="842"/>
      <c r="C6" s="99"/>
    </row>
    <row r="7" spans="1:8" ht="32.25" x14ac:dyDescent="0.55000000000000004">
      <c r="A7" s="834" t="s">
        <v>1</v>
      </c>
      <c r="B7" s="834"/>
      <c r="C7" s="101"/>
    </row>
    <row r="8" spans="1:8" s="218" customFormat="1" ht="27.75" x14ac:dyDescent="0.5">
      <c r="A8" s="222" t="s">
        <v>456</v>
      </c>
      <c r="B8" s="223"/>
      <c r="C8" s="224"/>
      <c r="D8" s="225"/>
      <c r="E8" s="225"/>
    </row>
    <row r="9" spans="1:8" ht="50.1" customHeight="1" x14ac:dyDescent="0.5">
      <c r="A9" s="674" t="s">
        <v>3</v>
      </c>
      <c r="B9" s="244">
        <v>46118</v>
      </c>
      <c r="C9" s="674" t="s">
        <v>4</v>
      </c>
      <c r="D9" s="675" t="s">
        <v>5</v>
      </c>
      <c r="E9" s="675" t="s">
        <v>6</v>
      </c>
      <c r="F9" s="675" t="s">
        <v>7</v>
      </c>
      <c r="G9" s="675" t="s">
        <v>8</v>
      </c>
      <c r="H9" s="675" t="s">
        <v>9</v>
      </c>
    </row>
    <row r="10" spans="1:8" ht="19.5" x14ac:dyDescent="0.3">
      <c r="A10" s="676"/>
      <c r="B10" s="677" t="s">
        <v>457</v>
      </c>
      <c r="C10" s="678" t="s">
        <v>458</v>
      </c>
      <c r="D10" s="679">
        <v>160</v>
      </c>
      <c r="E10" s="680">
        <v>97.4</v>
      </c>
      <c r="F10" s="680">
        <v>5.88</v>
      </c>
      <c r="G10" s="680">
        <v>5.77</v>
      </c>
      <c r="H10" s="680">
        <v>5.34</v>
      </c>
    </row>
    <row r="11" spans="1:8" ht="33" x14ac:dyDescent="0.3">
      <c r="A11" s="681"/>
      <c r="B11" s="102" t="s">
        <v>459</v>
      </c>
      <c r="C11" s="678" t="s">
        <v>460</v>
      </c>
      <c r="D11" s="103">
        <v>70</v>
      </c>
      <c r="E11" s="104">
        <v>41.3</v>
      </c>
      <c r="F11" s="104">
        <v>2.77</v>
      </c>
      <c r="G11" s="104">
        <v>1.96</v>
      </c>
      <c r="H11" s="104">
        <v>2.71</v>
      </c>
    </row>
    <row r="12" spans="1:8" ht="33" x14ac:dyDescent="0.3">
      <c r="A12" s="682" t="s">
        <v>14</v>
      </c>
      <c r="B12" s="683" t="s">
        <v>253</v>
      </c>
      <c r="C12" s="684" t="s">
        <v>461</v>
      </c>
      <c r="D12" s="685">
        <v>50</v>
      </c>
      <c r="E12" s="686">
        <v>34.200000000000003</v>
      </c>
      <c r="F12" s="686">
        <v>4.51</v>
      </c>
      <c r="G12" s="686">
        <v>0.96</v>
      </c>
      <c r="H12" s="686">
        <v>1.1599999999999999</v>
      </c>
    </row>
    <row r="13" spans="1:8" ht="19.5" x14ac:dyDescent="0.3">
      <c r="A13" s="682"/>
      <c r="B13" s="647" t="s">
        <v>241</v>
      </c>
      <c r="C13" s="667"/>
      <c r="D13" s="610">
        <v>50</v>
      </c>
      <c r="E13" s="610">
        <v>17.2</v>
      </c>
      <c r="F13" s="610">
        <v>3.07</v>
      </c>
      <c r="G13" s="610">
        <v>0.10299999999999999</v>
      </c>
      <c r="H13" s="610">
        <v>1.03</v>
      </c>
    </row>
    <row r="14" spans="1:8" ht="18.95" customHeight="1" x14ac:dyDescent="0.3">
      <c r="A14" s="687"/>
      <c r="B14" s="105" t="s">
        <v>19</v>
      </c>
      <c r="C14" s="678" t="s">
        <v>462</v>
      </c>
      <c r="D14" s="106">
        <v>80</v>
      </c>
      <c r="E14" s="106">
        <v>137</v>
      </c>
      <c r="F14" s="106">
        <v>26.2</v>
      </c>
      <c r="G14" s="106">
        <v>1.08</v>
      </c>
      <c r="H14" s="106">
        <v>4.54</v>
      </c>
    </row>
    <row r="15" spans="1:8" ht="18.95" customHeight="1" x14ac:dyDescent="0.3">
      <c r="A15" s="687"/>
      <c r="B15" s="688" t="s">
        <v>21</v>
      </c>
      <c r="C15" s="678" t="s">
        <v>463</v>
      </c>
      <c r="D15" s="689">
        <v>80</v>
      </c>
      <c r="E15" s="689">
        <v>110.3914</v>
      </c>
      <c r="F15" s="689">
        <v>18.813200000000002</v>
      </c>
      <c r="G15" s="689">
        <v>3.3194000000000004</v>
      </c>
      <c r="H15" s="689">
        <v>1.5939000000000003</v>
      </c>
    </row>
    <row r="16" spans="1:8" ht="18.95" customHeight="1" x14ac:dyDescent="0.3">
      <c r="A16" s="687"/>
      <c r="B16" s="690" t="s">
        <v>284</v>
      </c>
      <c r="C16" s="691" t="s">
        <v>464</v>
      </c>
      <c r="D16" s="692">
        <v>100</v>
      </c>
      <c r="E16" s="692">
        <v>45.3</v>
      </c>
      <c r="F16" s="692">
        <v>8.64</v>
      </c>
      <c r="G16" s="692">
        <v>1.54</v>
      </c>
      <c r="H16" s="692">
        <v>0.57999999999999996</v>
      </c>
    </row>
    <row r="17" spans="1:23" ht="18.95" customHeight="1" x14ac:dyDescent="0.3">
      <c r="A17" s="687"/>
      <c r="B17" s="690" t="s">
        <v>216</v>
      </c>
      <c r="C17" s="691" t="s">
        <v>465</v>
      </c>
      <c r="D17" s="689">
        <v>100</v>
      </c>
      <c r="E17" s="689">
        <v>15.5</v>
      </c>
      <c r="F17" s="689">
        <v>1.9</v>
      </c>
      <c r="G17" s="689">
        <v>0.14000000000000001</v>
      </c>
      <c r="H17" s="689">
        <v>1.08</v>
      </c>
    </row>
    <row r="18" spans="1:23" ht="18.95" customHeight="1" x14ac:dyDescent="0.3">
      <c r="A18" s="687"/>
      <c r="B18" s="690" t="s">
        <v>288</v>
      </c>
      <c r="C18" s="691"/>
      <c r="D18" s="689">
        <v>100</v>
      </c>
      <c r="E18" s="689">
        <v>45.74</v>
      </c>
      <c r="F18" s="689">
        <v>10.18</v>
      </c>
      <c r="G18" s="689">
        <v>0.26</v>
      </c>
      <c r="H18" s="689">
        <v>2.44</v>
      </c>
    </row>
    <row r="19" spans="1:23" ht="18.95" customHeight="1" x14ac:dyDescent="0.3">
      <c r="A19" s="687"/>
      <c r="B19" s="688" t="s">
        <v>28</v>
      </c>
      <c r="C19" s="693" t="s">
        <v>466</v>
      </c>
      <c r="D19" s="689">
        <v>5</v>
      </c>
      <c r="E19" s="689">
        <v>32.189399999999999</v>
      </c>
      <c r="F19" s="689">
        <v>9.7050000000000011E-2</v>
      </c>
      <c r="G19" s="689">
        <v>3.5305500000000003</v>
      </c>
      <c r="H19" s="689">
        <v>1.3550000000000001E-2</v>
      </c>
    </row>
    <row r="20" spans="1:23" ht="18.95" customHeight="1" x14ac:dyDescent="0.35">
      <c r="A20" s="694"/>
      <c r="B20" s="105" t="s">
        <v>30</v>
      </c>
      <c r="C20" s="678" t="s">
        <v>467</v>
      </c>
      <c r="D20" s="106">
        <v>10</v>
      </c>
      <c r="E20" s="106">
        <v>91.315049999999999</v>
      </c>
      <c r="F20" s="106">
        <v>1.92</v>
      </c>
      <c r="G20" s="106">
        <v>7.7350499999999993</v>
      </c>
      <c r="H20" s="106">
        <v>4.2349499999999995</v>
      </c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</row>
    <row r="21" spans="1:23" ht="19.5" x14ac:dyDescent="0.35">
      <c r="A21" s="694" t="s">
        <v>32</v>
      </c>
      <c r="B21" s="688" t="s">
        <v>260</v>
      </c>
      <c r="C21" s="678"/>
      <c r="D21" s="695">
        <v>50</v>
      </c>
      <c r="E21" s="689"/>
      <c r="F21" s="689"/>
      <c r="G21" s="689"/>
      <c r="H21" s="689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</row>
    <row r="22" spans="1:23" ht="18.95" customHeight="1" x14ac:dyDescent="0.3">
      <c r="A22" s="696"/>
      <c r="B22" s="697" t="s">
        <v>34</v>
      </c>
      <c r="C22" s="691"/>
      <c r="D22" s="698">
        <v>30</v>
      </c>
      <c r="E22" s="698">
        <v>72.674999999999997</v>
      </c>
      <c r="F22" s="698">
        <v>13.574999999999999</v>
      </c>
      <c r="G22" s="698">
        <v>0.46499999999999991</v>
      </c>
      <c r="H22" s="698">
        <v>2.6099999999999994</v>
      </c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spans="1:23" ht="18.95" customHeight="1" x14ac:dyDescent="0.3">
      <c r="A23" s="696"/>
      <c r="B23" s="105" t="s">
        <v>149</v>
      </c>
      <c r="C23" s="693"/>
      <c r="D23" s="106">
        <v>100</v>
      </c>
      <c r="E23" s="106">
        <v>39.975999999999999</v>
      </c>
      <c r="F23" s="106">
        <v>11.94</v>
      </c>
      <c r="G23" s="106">
        <v>0</v>
      </c>
      <c r="H23" s="106">
        <v>0.3</v>
      </c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3" ht="18.95" customHeight="1" x14ac:dyDescent="0.3">
      <c r="A24" s="699"/>
      <c r="B24" s="108"/>
      <c r="C24" s="108" t="s">
        <v>36</v>
      </c>
      <c r="D24" s="700"/>
      <c r="E24" s="701">
        <f>SUM(E10:E23)</f>
        <v>780.18684999999994</v>
      </c>
      <c r="F24" s="701">
        <f>SUM(F10:F23)</f>
        <v>109.49525</v>
      </c>
      <c r="G24" s="701">
        <f>SUM(G10:G23)</f>
        <v>26.862999999999996</v>
      </c>
      <c r="H24" s="701">
        <f>SUM(H10:H23)</f>
        <v>27.632400000000001</v>
      </c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spans="1:23" s="218" customFormat="1" ht="27.75" x14ac:dyDescent="0.5">
      <c r="A25" s="702" t="str">
        <f>A8</f>
        <v>15. nädal</v>
      </c>
      <c r="B25" s="843"/>
      <c r="C25" s="844"/>
      <c r="D25" s="844"/>
      <c r="E25" s="844"/>
      <c r="F25" s="844"/>
      <c r="G25" s="844"/>
      <c r="H25" s="845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</row>
    <row r="26" spans="1:23" ht="50.1" customHeight="1" x14ac:dyDescent="0.3">
      <c r="A26" s="703" t="s">
        <v>37</v>
      </c>
      <c r="B26" s="704">
        <f>B9+1</f>
        <v>46119</v>
      </c>
      <c r="C26" s="703" t="s">
        <v>4</v>
      </c>
      <c r="D26" s="705" t="s">
        <v>5</v>
      </c>
      <c r="E26" s="705" t="s">
        <v>6</v>
      </c>
      <c r="F26" s="705" t="s">
        <v>7</v>
      </c>
      <c r="G26" s="705" t="s">
        <v>8</v>
      </c>
      <c r="H26" s="705" t="s">
        <v>9</v>
      </c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</row>
    <row r="27" spans="1:23" ht="33" x14ac:dyDescent="0.3">
      <c r="A27" s="706"/>
      <c r="B27" s="707" t="s">
        <v>468</v>
      </c>
      <c r="C27" s="708" t="s">
        <v>469</v>
      </c>
      <c r="D27" s="709">
        <v>100</v>
      </c>
      <c r="E27" s="709">
        <v>72.400000000000006</v>
      </c>
      <c r="F27" s="709">
        <v>8.6</v>
      </c>
      <c r="G27" s="709">
        <v>2.23</v>
      </c>
      <c r="H27" s="709">
        <v>4.09</v>
      </c>
      <c r="Q27" s="107"/>
      <c r="R27" s="107"/>
      <c r="S27" s="107"/>
      <c r="T27" s="107"/>
      <c r="U27" s="107"/>
      <c r="V27" s="107"/>
      <c r="W27" s="107"/>
    </row>
    <row r="28" spans="1:23" ht="33" x14ac:dyDescent="0.3">
      <c r="A28" s="710"/>
      <c r="B28" s="707" t="s">
        <v>470</v>
      </c>
      <c r="C28" s="708" t="s">
        <v>471</v>
      </c>
      <c r="D28" s="709">
        <v>100</v>
      </c>
      <c r="E28" s="709">
        <v>107.652</v>
      </c>
      <c r="F28" s="709">
        <v>9.7850000000000001</v>
      </c>
      <c r="G28" s="709">
        <v>7.0949999999999998</v>
      </c>
      <c r="H28" s="709">
        <v>2.9620000000000002</v>
      </c>
      <c r="Q28" s="107"/>
      <c r="R28" s="107"/>
      <c r="S28" s="107"/>
      <c r="T28" s="107"/>
      <c r="U28" s="107"/>
      <c r="V28" s="107"/>
      <c r="W28" s="107"/>
    </row>
    <row r="29" spans="1:23" ht="33" x14ac:dyDescent="0.3">
      <c r="A29" s="710" t="s">
        <v>14</v>
      </c>
      <c r="B29" s="707" t="s">
        <v>542</v>
      </c>
      <c r="C29" s="708" t="s">
        <v>543</v>
      </c>
      <c r="D29" s="711">
        <v>100</v>
      </c>
      <c r="E29" s="711">
        <v>57.6</v>
      </c>
      <c r="F29" s="711">
        <v>5.7</v>
      </c>
      <c r="G29" s="711">
        <v>2.5</v>
      </c>
      <c r="H29" s="711">
        <v>1.73</v>
      </c>
      <c r="J29" s="109"/>
      <c r="K29" s="110"/>
      <c r="L29" s="111"/>
      <c r="M29" s="111"/>
      <c r="N29" s="111"/>
      <c r="O29" s="111"/>
      <c r="P29" s="111"/>
      <c r="Q29" s="107"/>
      <c r="R29" s="107"/>
      <c r="S29" s="107"/>
      <c r="T29" s="107"/>
      <c r="U29" s="107"/>
      <c r="V29" s="107"/>
      <c r="W29" s="107"/>
    </row>
    <row r="30" spans="1:23" ht="19.5" x14ac:dyDescent="0.3">
      <c r="A30" s="706"/>
      <c r="B30" s="707" t="s">
        <v>44</v>
      </c>
      <c r="C30" s="678"/>
      <c r="D30" s="712">
        <v>30</v>
      </c>
      <c r="E30" s="712">
        <v>35.520000000000003</v>
      </c>
      <c r="F30" s="712">
        <v>1.2299999999999998</v>
      </c>
      <c r="G30" s="712">
        <v>3</v>
      </c>
      <c r="H30" s="712">
        <v>0.89999999999999991</v>
      </c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</row>
    <row r="31" spans="1:23" s="112" customFormat="1" ht="33" x14ac:dyDescent="0.3">
      <c r="A31" s="706"/>
      <c r="B31" s="707" t="s">
        <v>472</v>
      </c>
      <c r="C31" s="708" t="s">
        <v>473</v>
      </c>
      <c r="D31" s="712">
        <v>160</v>
      </c>
      <c r="E31" s="712">
        <v>326.31799999999998</v>
      </c>
      <c r="F31" s="712">
        <v>49.668999999999997</v>
      </c>
      <c r="G31" s="712">
        <v>12.1044</v>
      </c>
      <c r="H31" s="712">
        <v>8.1523000000000003</v>
      </c>
      <c r="J31" s="113"/>
      <c r="K31" s="113"/>
      <c r="L31" s="113"/>
      <c r="M31" s="113"/>
      <c r="N31" s="113"/>
      <c r="O31" s="113"/>
      <c r="P31" s="113"/>
    </row>
    <row r="32" spans="1:23" s="112" customFormat="1" ht="18.95" customHeight="1" x14ac:dyDescent="0.3">
      <c r="A32" s="713" t="s">
        <v>32</v>
      </c>
      <c r="B32" s="714" t="s">
        <v>33</v>
      </c>
      <c r="C32" s="715"/>
      <c r="D32" s="711">
        <v>50</v>
      </c>
      <c r="E32" s="712"/>
      <c r="F32" s="712"/>
      <c r="G32" s="712"/>
      <c r="H32" s="712"/>
      <c r="J32" s="113"/>
      <c r="K32" s="113"/>
      <c r="L32" s="113"/>
      <c r="M32" s="113"/>
      <c r="N32" s="113"/>
      <c r="O32" s="113"/>
      <c r="P32" s="114"/>
    </row>
    <row r="33" spans="1:22" s="112" customFormat="1" ht="19.5" x14ac:dyDescent="0.35">
      <c r="A33" s="716"/>
      <c r="B33" s="714" t="s">
        <v>34</v>
      </c>
      <c r="C33" s="678"/>
      <c r="D33" s="712">
        <v>30</v>
      </c>
      <c r="E33" s="712">
        <v>72.674999999999997</v>
      </c>
      <c r="F33" s="712">
        <v>13.574999999999999</v>
      </c>
      <c r="G33" s="712">
        <v>0.46499999999999991</v>
      </c>
      <c r="H33" s="712">
        <v>2.6099999999999994</v>
      </c>
      <c r="J33" s="113"/>
      <c r="K33" s="113"/>
      <c r="L33" s="113"/>
      <c r="M33" s="113"/>
      <c r="N33" s="113"/>
      <c r="O33" s="113"/>
      <c r="P33" s="113"/>
    </row>
    <row r="34" spans="1:22" s="112" customFormat="1" ht="18.95" customHeight="1" x14ac:dyDescent="0.35">
      <c r="A34" s="716"/>
      <c r="B34" s="714" t="s">
        <v>47</v>
      </c>
      <c r="C34" s="717"/>
      <c r="D34" s="712">
        <v>100</v>
      </c>
      <c r="E34" s="712">
        <v>32.4</v>
      </c>
      <c r="F34" s="712">
        <v>5.6</v>
      </c>
      <c r="G34" s="712">
        <v>0.2</v>
      </c>
      <c r="H34" s="712">
        <v>0.6</v>
      </c>
      <c r="J34" s="113"/>
      <c r="K34" s="113"/>
      <c r="L34" s="113"/>
      <c r="M34" s="113"/>
      <c r="N34" s="113"/>
      <c r="O34" s="113"/>
      <c r="P34" s="113"/>
    </row>
    <row r="35" spans="1:22" ht="18.95" customHeight="1" x14ac:dyDescent="0.3">
      <c r="A35" s="699"/>
      <c r="B35" s="115"/>
      <c r="C35" s="115" t="s">
        <v>36</v>
      </c>
      <c r="D35" s="718"/>
      <c r="E35" s="719">
        <f>SUM(E27:E34)</f>
        <v>704.56499999999994</v>
      </c>
      <c r="F35" s="719">
        <f>SUM(F27:F34)</f>
        <v>94.158999999999992</v>
      </c>
      <c r="G35" s="719">
        <f>SUM(G27:G34)</f>
        <v>27.5944</v>
      </c>
      <c r="H35" s="719">
        <f>SUM(H27:H34)</f>
        <v>21.0443</v>
      </c>
      <c r="J35" s="107"/>
      <c r="K35" s="107"/>
      <c r="L35" s="107"/>
      <c r="M35" s="107"/>
      <c r="N35" s="107"/>
      <c r="O35" s="107"/>
      <c r="P35" s="107"/>
    </row>
    <row r="36" spans="1:22" s="218" customFormat="1" ht="27.75" x14ac:dyDescent="0.5">
      <c r="A36" s="702" t="str">
        <f>A8</f>
        <v>15. nädal</v>
      </c>
      <c r="B36" s="846"/>
      <c r="C36" s="847"/>
      <c r="D36" s="847"/>
      <c r="E36" s="847"/>
      <c r="F36" s="847"/>
      <c r="G36" s="847"/>
      <c r="H36" s="848"/>
      <c r="J36" s="221"/>
      <c r="K36" s="221"/>
      <c r="L36" s="221"/>
      <c r="M36" s="221"/>
      <c r="N36" s="221"/>
      <c r="O36" s="221"/>
      <c r="P36" s="221"/>
    </row>
    <row r="37" spans="1:22" ht="50.1" customHeight="1" x14ac:dyDescent="0.3">
      <c r="A37" s="703" t="s">
        <v>48</v>
      </c>
      <c r="B37" s="704">
        <f>B9+2</f>
        <v>46120</v>
      </c>
      <c r="C37" s="703" t="s">
        <v>4</v>
      </c>
      <c r="D37" s="705" t="s">
        <v>5</v>
      </c>
      <c r="E37" s="705" t="s">
        <v>6</v>
      </c>
      <c r="F37" s="705" t="s">
        <v>7</v>
      </c>
      <c r="G37" s="705" t="s">
        <v>8</v>
      </c>
      <c r="H37" s="705" t="s">
        <v>9</v>
      </c>
      <c r="O37" s="107"/>
      <c r="P37" s="107"/>
      <c r="Q37" s="107"/>
      <c r="R37" s="107"/>
      <c r="S37" s="107"/>
      <c r="T37" s="107"/>
      <c r="U37" s="107"/>
      <c r="V37" s="107"/>
    </row>
    <row r="38" spans="1:22" ht="33" x14ac:dyDescent="0.3">
      <c r="A38" s="720"/>
      <c r="B38" s="714" t="s">
        <v>474</v>
      </c>
      <c r="C38" s="715" t="s">
        <v>475</v>
      </c>
      <c r="D38" s="721">
        <v>70</v>
      </c>
      <c r="E38" s="722">
        <v>50.3</v>
      </c>
      <c r="F38" s="722">
        <v>5.08</v>
      </c>
      <c r="G38" s="722">
        <v>1.45</v>
      </c>
      <c r="H38" s="722">
        <v>3.47</v>
      </c>
      <c r="O38" s="107"/>
      <c r="P38" s="107"/>
      <c r="Q38" s="107"/>
      <c r="R38" s="107"/>
      <c r="S38" s="107"/>
      <c r="T38" s="107"/>
      <c r="U38" s="107"/>
      <c r="V38" s="107"/>
    </row>
    <row r="39" spans="1:22" ht="33" x14ac:dyDescent="0.3">
      <c r="A39" s="710"/>
      <c r="B39" s="714" t="s">
        <v>558</v>
      </c>
      <c r="C39" s="715" t="s">
        <v>559</v>
      </c>
      <c r="D39" s="721">
        <v>70</v>
      </c>
      <c r="E39" s="722">
        <v>84.98</v>
      </c>
      <c r="F39" s="722">
        <v>0.91700000000000004</v>
      </c>
      <c r="G39" s="722">
        <v>3.2759999999999994</v>
      </c>
      <c r="H39" s="722">
        <v>12.795999999999999</v>
      </c>
      <c r="J39" s="107"/>
      <c r="K39" s="107"/>
      <c r="L39" s="107"/>
      <c r="M39" s="107"/>
      <c r="N39" s="107"/>
      <c r="O39" s="107"/>
      <c r="P39" s="116"/>
      <c r="Q39" s="116"/>
      <c r="R39" s="116"/>
      <c r="S39" s="116"/>
      <c r="T39" s="107"/>
      <c r="U39" s="107"/>
      <c r="V39" s="107"/>
    </row>
    <row r="40" spans="1:22" ht="19.5" x14ac:dyDescent="0.35">
      <c r="A40" s="710" t="s">
        <v>14</v>
      </c>
      <c r="B40" s="117" t="s">
        <v>476</v>
      </c>
      <c r="C40" s="723" t="s">
        <v>477</v>
      </c>
      <c r="D40" s="118">
        <v>50</v>
      </c>
      <c r="E40" s="119">
        <v>34.5</v>
      </c>
      <c r="F40" s="119">
        <v>2.5499999999999998</v>
      </c>
      <c r="G40" s="119">
        <v>2.3250000000000002</v>
      </c>
      <c r="H40" s="119">
        <v>0.49000000000000005</v>
      </c>
      <c r="J40" s="107"/>
      <c r="K40" s="107"/>
      <c r="S40" s="116"/>
      <c r="T40" s="107"/>
      <c r="U40" s="107"/>
      <c r="V40" s="107"/>
    </row>
    <row r="41" spans="1:22" ht="19.5" x14ac:dyDescent="0.35">
      <c r="A41" s="710"/>
      <c r="B41" s="716" t="s">
        <v>328</v>
      </c>
      <c r="C41" s="715" t="s">
        <v>478</v>
      </c>
      <c r="D41" s="724">
        <v>50</v>
      </c>
      <c r="E41" s="724">
        <v>53</v>
      </c>
      <c r="F41" s="724">
        <v>2.67</v>
      </c>
      <c r="G41" s="724">
        <v>4.01</v>
      </c>
      <c r="H41" s="724">
        <v>1.46</v>
      </c>
      <c r="J41" s="107"/>
      <c r="K41" s="107"/>
      <c r="S41" s="116"/>
      <c r="T41" s="107"/>
      <c r="U41" s="107"/>
      <c r="V41" s="107"/>
    </row>
    <row r="42" spans="1:22" ht="19.5" x14ac:dyDescent="0.3">
      <c r="A42" s="710"/>
      <c r="B42" s="34" t="s">
        <v>213</v>
      </c>
      <c r="C42" s="725"/>
      <c r="D42" s="143">
        <v>50</v>
      </c>
      <c r="E42" s="143">
        <v>16.626000000000001</v>
      </c>
      <c r="F42" s="143">
        <v>3.7</v>
      </c>
      <c r="G42" s="143">
        <v>0.15</v>
      </c>
      <c r="H42" s="143">
        <v>1</v>
      </c>
      <c r="J42" s="107"/>
      <c r="K42" s="107"/>
      <c r="S42" s="116"/>
      <c r="T42" s="107"/>
      <c r="U42" s="107"/>
      <c r="V42" s="107"/>
    </row>
    <row r="43" spans="1:22" ht="19.5" x14ac:dyDescent="0.35">
      <c r="A43" s="710"/>
      <c r="B43" s="726" t="s">
        <v>95</v>
      </c>
      <c r="C43" s="715" t="s">
        <v>283</v>
      </c>
      <c r="D43" s="727">
        <v>80</v>
      </c>
      <c r="E43" s="728">
        <v>70.400000000000006</v>
      </c>
      <c r="F43" s="728">
        <v>13.5</v>
      </c>
      <c r="G43" s="728">
        <v>0.498</v>
      </c>
      <c r="H43" s="728">
        <v>2.42</v>
      </c>
      <c r="J43" s="107"/>
      <c r="K43" s="107"/>
      <c r="L43" s="107"/>
      <c r="M43" s="107"/>
      <c r="N43" s="107"/>
      <c r="O43" s="107"/>
      <c r="P43" s="116"/>
      <c r="Q43" s="116"/>
      <c r="R43" s="116"/>
      <c r="S43" s="116"/>
      <c r="T43" s="107"/>
      <c r="U43" s="107"/>
      <c r="V43" s="107"/>
    </row>
    <row r="44" spans="1:22" ht="19.5" x14ac:dyDescent="0.35">
      <c r="A44" s="720"/>
      <c r="B44" s="726" t="s">
        <v>169</v>
      </c>
      <c r="C44" s="715" t="s">
        <v>479</v>
      </c>
      <c r="D44" s="727">
        <v>80</v>
      </c>
      <c r="E44" s="728">
        <v>61.227200000000003</v>
      </c>
      <c r="F44" s="728">
        <v>12.676799999999998</v>
      </c>
      <c r="G44" s="728">
        <v>0.48800000000000004</v>
      </c>
      <c r="H44" s="728">
        <v>1.8903999999999999</v>
      </c>
      <c r="J44" s="107"/>
      <c r="K44" s="107"/>
      <c r="L44" s="107"/>
      <c r="M44" s="107"/>
      <c r="N44" s="107"/>
      <c r="O44" s="107"/>
      <c r="P44" s="116"/>
      <c r="Q44" s="116"/>
      <c r="R44" s="116"/>
      <c r="S44" s="116"/>
      <c r="T44" s="107"/>
      <c r="U44" s="107"/>
      <c r="V44" s="107"/>
    </row>
    <row r="45" spans="1:22" ht="19.5" x14ac:dyDescent="0.35">
      <c r="A45" s="720"/>
      <c r="B45" s="716" t="s">
        <v>549</v>
      </c>
      <c r="C45" s="678" t="s">
        <v>550</v>
      </c>
      <c r="D45" s="724">
        <v>100</v>
      </c>
      <c r="E45" s="724">
        <v>50.7</v>
      </c>
      <c r="F45" s="724">
        <v>2.0499999999999998</v>
      </c>
      <c r="G45" s="724">
        <v>2.96</v>
      </c>
      <c r="H45" s="724">
        <v>3.52</v>
      </c>
      <c r="J45" s="107"/>
      <c r="K45" s="107"/>
      <c r="L45" s="107"/>
      <c r="M45" s="107"/>
      <c r="N45" s="107"/>
      <c r="O45" s="107"/>
      <c r="P45" s="116"/>
      <c r="Q45" s="116"/>
      <c r="R45" s="116"/>
      <c r="S45" s="116"/>
      <c r="T45" s="107"/>
      <c r="U45" s="107"/>
      <c r="V45" s="107"/>
    </row>
    <row r="46" spans="1:22" ht="19.5" x14ac:dyDescent="0.3">
      <c r="A46" s="720"/>
      <c r="B46" s="530" t="s">
        <v>544</v>
      </c>
      <c r="C46" s="729" t="s">
        <v>480</v>
      </c>
      <c r="D46" s="730">
        <v>100</v>
      </c>
      <c r="E46" s="731">
        <v>38.25</v>
      </c>
      <c r="F46" s="731">
        <v>4.7850000000000001</v>
      </c>
      <c r="G46" s="731">
        <v>0.96899999999999997</v>
      </c>
      <c r="H46" s="731">
        <v>1.635</v>
      </c>
      <c r="J46" s="107"/>
      <c r="K46" s="107"/>
      <c r="L46" s="107"/>
      <c r="M46" s="107"/>
      <c r="N46" s="107"/>
      <c r="O46" s="107"/>
      <c r="P46" s="116"/>
      <c r="Q46" s="116"/>
      <c r="R46" s="116"/>
      <c r="S46" s="116"/>
      <c r="T46" s="107"/>
      <c r="U46" s="107"/>
      <c r="V46" s="107"/>
    </row>
    <row r="47" spans="1:22" ht="19.5" x14ac:dyDescent="0.35">
      <c r="A47" s="720"/>
      <c r="B47" s="726" t="s">
        <v>545</v>
      </c>
      <c r="C47" s="715" t="s">
        <v>481</v>
      </c>
      <c r="D47" s="724">
        <v>100</v>
      </c>
      <c r="E47" s="724">
        <v>46.6</v>
      </c>
      <c r="F47" s="724">
        <v>10.6</v>
      </c>
      <c r="G47" s="724">
        <v>0.3</v>
      </c>
      <c r="H47" s="724">
        <v>2.2000000000000002</v>
      </c>
      <c r="J47" s="107"/>
      <c r="K47" s="107"/>
      <c r="L47" s="107"/>
      <c r="M47" s="107"/>
      <c r="N47" s="107"/>
      <c r="O47" s="107"/>
      <c r="P47" s="116"/>
      <c r="Q47" s="116"/>
      <c r="R47" s="116"/>
      <c r="S47" s="116"/>
      <c r="T47" s="107"/>
      <c r="U47" s="107"/>
      <c r="V47" s="107"/>
    </row>
    <row r="48" spans="1:22" ht="18.95" customHeight="1" x14ac:dyDescent="0.35">
      <c r="A48" s="693"/>
      <c r="B48" s="726" t="s">
        <v>28</v>
      </c>
      <c r="C48" s="693" t="s">
        <v>466</v>
      </c>
      <c r="D48" s="724">
        <v>5</v>
      </c>
      <c r="E48" s="724">
        <v>32.189399999999999</v>
      </c>
      <c r="F48" s="724">
        <v>9.7050000000000011E-2</v>
      </c>
      <c r="G48" s="724">
        <v>3.5305500000000003</v>
      </c>
      <c r="H48" s="724">
        <v>1.3550000000000001E-2</v>
      </c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</row>
    <row r="49" spans="1:20" ht="19.5" x14ac:dyDescent="0.35">
      <c r="A49" s="693"/>
      <c r="B49" s="726" t="s">
        <v>30</v>
      </c>
      <c r="C49" s="678" t="s">
        <v>467</v>
      </c>
      <c r="D49" s="732">
        <v>10</v>
      </c>
      <c r="E49" s="733">
        <v>60.876700000000007</v>
      </c>
      <c r="F49" s="733">
        <v>1.2800000000000002</v>
      </c>
      <c r="G49" s="733">
        <v>5.1567000000000007</v>
      </c>
      <c r="H49" s="733">
        <v>2.8233000000000001</v>
      </c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</row>
    <row r="50" spans="1:20" ht="18.95" customHeight="1" x14ac:dyDescent="0.3">
      <c r="A50" s="710" t="s">
        <v>32</v>
      </c>
      <c r="B50" s="714" t="s">
        <v>33</v>
      </c>
      <c r="C50" s="691"/>
      <c r="D50" s="734">
        <v>50</v>
      </c>
      <c r="E50" s="689"/>
      <c r="F50" s="689"/>
      <c r="G50" s="689"/>
      <c r="H50" s="689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</row>
    <row r="51" spans="1:20" ht="18.95" customHeight="1" x14ac:dyDescent="0.3">
      <c r="A51" s="691"/>
      <c r="B51" s="714" t="s">
        <v>34</v>
      </c>
      <c r="C51" s="691"/>
      <c r="D51" s="735">
        <v>30</v>
      </c>
      <c r="E51" s="698">
        <v>72.674999999999997</v>
      </c>
      <c r="F51" s="698">
        <v>13.574999999999999</v>
      </c>
      <c r="G51" s="698">
        <v>0.46499999999999991</v>
      </c>
      <c r="H51" s="698">
        <v>2.6099999999999994</v>
      </c>
    </row>
    <row r="52" spans="1:20" ht="18.95" customHeight="1" x14ac:dyDescent="0.3">
      <c r="A52" s="691"/>
      <c r="B52" s="714" t="s">
        <v>482</v>
      </c>
      <c r="C52" s="691"/>
      <c r="D52" s="120">
        <v>100</v>
      </c>
      <c r="E52" s="106">
        <v>48.1</v>
      </c>
      <c r="F52" s="106">
        <v>10.9</v>
      </c>
      <c r="G52" s="106">
        <v>0</v>
      </c>
      <c r="H52" s="106">
        <v>0</v>
      </c>
    </row>
    <row r="53" spans="1:20" ht="18.95" customHeight="1" x14ac:dyDescent="0.3">
      <c r="A53" s="699"/>
      <c r="B53" s="115"/>
      <c r="C53" s="115" t="s">
        <v>36</v>
      </c>
      <c r="D53" s="736"/>
      <c r="E53" s="737">
        <f>SUM(E38:E52)</f>
        <v>720.42430000000002</v>
      </c>
      <c r="F53" s="737">
        <f>SUM(F38:F52)</f>
        <v>84.380850000000009</v>
      </c>
      <c r="G53" s="737">
        <f>SUM(G38:G52)</f>
        <v>25.578250000000004</v>
      </c>
      <c r="H53" s="737">
        <f>SUM(H38:H52)</f>
        <v>36.328249999999997</v>
      </c>
      <c r="J53" s="121"/>
      <c r="K53" s="122"/>
      <c r="L53" s="122"/>
      <c r="M53" s="122"/>
      <c r="N53" s="122"/>
      <c r="O53" s="122"/>
    </row>
    <row r="54" spans="1:20" s="218" customFormat="1" ht="27.75" x14ac:dyDescent="0.5">
      <c r="A54" s="702" t="str">
        <f>A8</f>
        <v>15. nädal</v>
      </c>
      <c r="B54" s="846"/>
      <c r="C54" s="847"/>
      <c r="D54" s="847"/>
      <c r="E54" s="847"/>
      <c r="F54" s="847"/>
      <c r="G54" s="847"/>
      <c r="H54" s="848"/>
      <c r="J54" s="219"/>
      <c r="K54" s="220"/>
      <c r="L54" s="220"/>
      <c r="M54" s="220"/>
      <c r="N54" s="220"/>
      <c r="O54" s="220"/>
    </row>
    <row r="55" spans="1:20" ht="50.1" customHeight="1" x14ac:dyDescent="0.3">
      <c r="A55" s="703" t="s">
        <v>70</v>
      </c>
      <c r="B55" s="704">
        <f>B9+3</f>
        <v>46121</v>
      </c>
      <c r="C55" s="703" t="s">
        <v>4</v>
      </c>
      <c r="D55" s="705" t="s">
        <v>5</v>
      </c>
      <c r="E55" s="705" t="s">
        <v>6</v>
      </c>
      <c r="F55" s="705" t="s">
        <v>7</v>
      </c>
      <c r="G55" s="705" t="s">
        <v>8</v>
      </c>
      <c r="H55" s="705" t="s">
        <v>9</v>
      </c>
    </row>
    <row r="56" spans="1:20" ht="19.5" x14ac:dyDescent="0.3">
      <c r="A56" s="738"/>
      <c r="B56" s="690" t="s">
        <v>483</v>
      </c>
      <c r="C56" s="678" t="s">
        <v>484</v>
      </c>
      <c r="D56" s="692">
        <v>50</v>
      </c>
      <c r="E56" s="692">
        <v>74.760499999999993</v>
      </c>
      <c r="F56" s="692">
        <v>1.4390000000000001</v>
      </c>
      <c r="G56" s="692">
        <v>1.5859999999999999</v>
      </c>
      <c r="H56" s="692">
        <v>4.6244999999999994</v>
      </c>
    </row>
    <row r="57" spans="1:20" ht="33" x14ac:dyDescent="0.3">
      <c r="A57" s="710"/>
      <c r="B57" s="688" t="s">
        <v>560</v>
      </c>
      <c r="C57" s="715" t="s">
        <v>561</v>
      </c>
      <c r="D57" s="689">
        <v>50</v>
      </c>
      <c r="E57" s="692">
        <v>117.8</v>
      </c>
      <c r="F57" s="692">
        <v>0.67</v>
      </c>
      <c r="G57" s="692">
        <v>8.1999999999999993</v>
      </c>
      <c r="H57" s="692">
        <v>10.24</v>
      </c>
    </row>
    <row r="58" spans="1:20" ht="18.95" customHeight="1" x14ac:dyDescent="0.3">
      <c r="A58" s="710" t="s">
        <v>14</v>
      </c>
      <c r="B58" s="739" t="s">
        <v>546</v>
      </c>
      <c r="C58" s="740" t="s">
        <v>547</v>
      </c>
      <c r="D58" s="711">
        <v>50</v>
      </c>
      <c r="E58" s="741">
        <v>76.2</v>
      </c>
      <c r="F58" s="741">
        <v>10.8</v>
      </c>
      <c r="G58" s="741">
        <v>2</v>
      </c>
      <c r="H58" s="741">
        <v>2.96</v>
      </c>
    </row>
    <row r="59" spans="1:20" ht="18.95" customHeight="1" x14ac:dyDescent="0.3">
      <c r="A59" s="710"/>
      <c r="B59" s="109" t="s">
        <v>165</v>
      </c>
      <c r="C59" s="742" t="s">
        <v>485</v>
      </c>
      <c r="D59" s="689">
        <v>50</v>
      </c>
      <c r="E59" s="692">
        <v>59.125999999999998</v>
      </c>
      <c r="F59" s="692">
        <v>4.077</v>
      </c>
      <c r="G59" s="692">
        <v>3.9460000000000002</v>
      </c>
      <c r="H59" s="692">
        <v>1.873</v>
      </c>
    </row>
    <row r="60" spans="1:20" ht="18.95" customHeight="1" x14ac:dyDescent="0.3">
      <c r="A60" s="710"/>
      <c r="B60" s="647" t="s">
        <v>310</v>
      </c>
      <c r="C60" s="743"/>
      <c r="D60" s="472">
        <v>50</v>
      </c>
      <c r="E60" s="472">
        <v>30.4</v>
      </c>
      <c r="F60" s="472">
        <v>4.7450000000000001</v>
      </c>
      <c r="G60" s="472">
        <v>0.56000000000000005</v>
      </c>
      <c r="H60" s="472">
        <v>0.84</v>
      </c>
    </row>
    <row r="61" spans="1:20" ht="18.95" customHeight="1" x14ac:dyDescent="0.3">
      <c r="A61" s="744"/>
      <c r="B61" s="707" t="s">
        <v>19</v>
      </c>
      <c r="C61" s="715" t="s">
        <v>486</v>
      </c>
      <c r="D61" s="712">
        <v>80</v>
      </c>
      <c r="E61" s="709">
        <v>137</v>
      </c>
      <c r="F61" s="709">
        <v>26.2</v>
      </c>
      <c r="G61" s="709">
        <v>1.08</v>
      </c>
      <c r="H61" s="709">
        <v>4.54</v>
      </c>
    </row>
    <row r="62" spans="1:20" ht="19.5" x14ac:dyDescent="0.3">
      <c r="A62" s="744"/>
      <c r="B62" s="690" t="s">
        <v>21</v>
      </c>
      <c r="C62" s="742" t="s">
        <v>463</v>
      </c>
      <c r="D62" s="689">
        <v>80</v>
      </c>
      <c r="E62" s="692">
        <v>110.3914</v>
      </c>
      <c r="F62" s="692">
        <v>18.813200000000002</v>
      </c>
      <c r="G62" s="692">
        <v>3.3194000000000004</v>
      </c>
      <c r="H62" s="692">
        <v>1.5939000000000003</v>
      </c>
      <c r="J62" s="121"/>
      <c r="K62" s="122"/>
      <c r="L62" s="122"/>
      <c r="M62" s="122"/>
      <c r="N62" s="122"/>
      <c r="O62" s="122"/>
    </row>
    <row r="63" spans="1:20" ht="19.5" x14ac:dyDescent="0.3">
      <c r="A63" s="744"/>
      <c r="B63" s="707" t="s">
        <v>548</v>
      </c>
      <c r="C63" s="745"/>
      <c r="D63" s="712">
        <v>100</v>
      </c>
      <c r="E63" s="709">
        <v>20.399999999999999</v>
      </c>
      <c r="F63" s="709">
        <v>3.14</v>
      </c>
      <c r="G63" s="709">
        <v>0.12</v>
      </c>
      <c r="H63" s="709">
        <v>0.84</v>
      </c>
      <c r="J63" s="121"/>
      <c r="K63" s="122"/>
      <c r="L63" s="122"/>
      <c r="M63" s="122"/>
      <c r="N63" s="122"/>
      <c r="O63" s="122"/>
    </row>
    <row r="64" spans="1:20" ht="19.5" x14ac:dyDescent="0.3">
      <c r="A64" s="696"/>
      <c r="B64" s="707" t="s">
        <v>551</v>
      </c>
      <c r="C64" s="691"/>
      <c r="D64" s="689">
        <v>100</v>
      </c>
      <c r="E64" s="692">
        <v>14.2</v>
      </c>
      <c r="F64" s="692">
        <v>1.28</v>
      </c>
      <c r="G64" s="692">
        <v>0.16</v>
      </c>
      <c r="H64" s="692">
        <v>1.34</v>
      </c>
    </row>
    <row r="65" spans="1:8" ht="18.95" customHeight="1" x14ac:dyDescent="0.3">
      <c r="A65" s="696"/>
      <c r="B65" s="707" t="s">
        <v>552</v>
      </c>
      <c r="C65" s="745"/>
      <c r="D65" s="689">
        <v>100</v>
      </c>
      <c r="E65" s="692">
        <v>64.599999999999994</v>
      </c>
      <c r="F65" s="692">
        <v>10.38</v>
      </c>
      <c r="G65" s="692">
        <v>0.28000000000000003</v>
      </c>
      <c r="H65" s="692">
        <v>3.92</v>
      </c>
    </row>
    <row r="66" spans="1:8" ht="18.95" customHeight="1" x14ac:dyDescent="0.3">
      <c r="A66" s="696"/>
      <c r="B66" s="707" t="s">
        <v>28</v>
      </c>
      <c r="C66" s="691" t="s">
        <v>466</v>
      </c>
      <c r="D66" s="712">
        <v>5</v>
      </c>
      <c r="E66" s="709">
        <v>32.189399999999999</v>
      </c>
      <c r="F66" s="709">
        <v>9.7050000000000011E-2</v>
      </c>
      <c r="G66" s="709">
        <v>3.5305500000000003</v>
      </c>
      <c r="H66" s="709">
        <v>1.3550000000000001E-2</v>
      </c>
    </row>
    <row r="67" spans="1:8" ht="18.95" customHeight="1" x14ac:dyDescent="0.3">
      <c r="A67" s="696"/>
      <c r="B67" s="707" t="s">
        <v>30</v>
      </c>
      <c r="C67" s="678" t="s">
        <v>467</v>
      </c>
      <c r="D67" s="709">
        <v>10</v>
      </c>
      <c r="E67" s="709">
        <v>91.315049999999999</v>
      </c>
      <c r="F67" s="709">
        <v>1.92</v>
      </c>
      <c r="G67" s="709">
        <v>7.7350499999999993</v>
      </c>
      <c r="H67" s="709">
        <v>4.2349499999999995</v>
      </c>
    </row>
    <row r="68" spans="1:8" ht="18.95" customHeight="1" x14ac:dyDescent="0.35">
      <c r="A68" s="694" t="s">
        <v>32</v>
      </c>
      <c r="B68" s="714" t="s">
        <v>219</v>
      </c>
      <c r="C68" s="745"/>
      <c r="D68" s="711">
        <v>50</v>
      </c>
      <c r="E68" s="712"/>
      <c r="F68" s="712"/>
      <c r="G68" s="712"/>
      <c r="H68" s="712"/>
    </row>
    <row r="69" spans="1:8" ht="19.5" x14ac:dyDescent="0.3">
      <c r="A69" s="696"/>
      <c r="B69" s="714" t="s">
        <v>34</v>
      </c>
      <c r="C69" s="715"/>
      <c r="D69" s="712">
        <v>30</v>
      </c>
      <c r="E69" s="712">
        <v>72.674999999999997</v>
      </c>
      <c r="F69" s="712">
        <v>13.574999999999999</v>
      </c>
      <c r="G69" s="712">
        <v>0.46499999999999991</v>
      </c>
      <c r="H69" s="712">
        <v>2.6099999999999994</v>
      </c>
    </row>
    <row r="70" spans="1:8" ht="18.95" customHeight="1" x14ac:dyDescent="0.3">
      <c r="A70" s="696"/>
      <c r="B70" s="105" t="s">
        <v>553</v>
      </c>
      <c r="C70" s="693"/>
      <c r="D70" s="106">
        <v>100</v>
      </c>
      <c r="E70" s="106">
        <v>39.975999999999999</v>
      </c>
      <c r="F70" s="106">
        <v>11.94</v>
      </c>
      <c r="G70" s="106">
        <v>0</v>
      </c>
      <c r="H70" s="106">
        <v>0.3</v>
      </c>
    </row>
    <row r="71" spans="1:8" ht="18.95" customHeight="1" x14ac:dyDescent="0.3">
      <c r="A71" s="699"/>
      <c r="B71" s="115"/>
      <c r="C71" s="115" t="s">
        <v>36</v>
      </c>
      <c r="D71" s="746"/>
      <c r="E71" s="747">
        <f>SUM(E56:E70)</f>
        <v>941.03334999999993</v>
      </c>
      <c r="F71" s="747">
        <f>SUM(F56:F70)</f>
        <v>109.07625</v>
      </c>
      <c r="G71" s="747">
        <f>SUM(G56:G70)</f>
        <v>32.982000000000006</v>
      </c>
      <c r="H71" s="747">
        <f>SUM(H56:H70)</f>
        <v>39.929899999999996</v>
      </c>
    </row>
    <row r="72" spans="1:8" s="218" customFormat="1" ht="27.75" x14ac:dyDescent="0.5">
      <c r="A72" s="702" t="str">
        <f>A8</f>
        <v>15. nädal</v>
      </c>
      <c r="B72" s="846"/>
      <c r="C72" s="847"/>
      <c r="D72" s="847"/>
      <c r="E72" s="847"/>
      <c r="F72" s="847"/>
      <c r="G72" s="847"/>
      <c r="H72" s="848"/>
    </row>
    <row r="73" spans="1:8" ht="50.1" customHeight="1" x14ac:dyDescent="0.3">
      <c r="A73" s="703" t="s">
        <v>86</v>
      </c>
      <c r="B73" s="704">
        <f>B9+4</f>
        <v>46122</v>
      </c>
      <c r="C73" s="703" t="s">
        <v>4</v>
      </c>
      <c r="D73" s="705" t="s">
        <v>5</v>
      </c>
      <c r="E73" s="705" t="s">
        <v>6</v>
      </c>
      <c r="F73" s="705" t="s">
        <v>7</v>
      </c>
      <c r="G73" s="705" t="s">
        <v>8</v>
      </c>
      <c r="H73" s="705" t="s">
        <v>9</v>
      </c>
    </row>
    <row r="74" spans="1:8" ht="33" x14ac:dyDescent="0.3">
      <c r="A74" s="720"/>
      <c r="B74" s="690" t="s">
        <v>249</v>
      </c>
      <c r="C74" s="678" t="s">
        <v>487</v>
      </c>
      <c r="D74" s="692">
        <v>70</v>
      </c>
      <c r="E74" s="692">
        <v>84.2</v>
      </c>
      <c r="F74" s="692">
        <v>3.32</v>
      </c>
      <c r="G74" s="692">
        <v>6.58</v>
      </c>
      <c r="H74" s="692">
        <v>2.79</v>
      </c>
    </row>
    <row r="75" spans="1:8" ht="19.5" x14ac:dyDescent="0.3">
      <c r="A75" s="710"/>
      <c r="B75" s="688" t="s">
        <v>488</v>
      </c>
      <c r="C75" s="715" t="s">
        <v>489</v>
      </c>
      <c r="D75" s="689">
        <v>70</v>
      </c>
      <c r="E75" s="692">
        <v>49</v>
      </c>
      <c r="F75" s="692">
        <v>3.99</v>
      </c>
      <c r="G75" s="692">
        <v>1.96</v>
      </c>
      <c r="H75" s="692">
        <v>2.89</v>
      </c>
    </row>
    <row r="76" spans="1:8" ht="19.5" x14ac:dyDescent="0.3">
      <c r="A76" s="710" t="s">
        <v>14</v>
      </c>
      <c r="B76" s="690" t="s">
        <v>490</v>
      </c>
      <c r="C76" s="715" t="s">
        <v>491</v>
      </c>
      <c r="D76" s="689">
        <v>50</v>
      </c>
      <c r="E76" s="692">
        <v>44.7</v>
      </c>
      <c r="F76" s="692">
        <v>5.0199999999999996</v>
      </c>
      <c r="G76" s="692">
        <v>1.64</v>
      </c>
      <c r="H76" s="692">
        <v>1.66</v>
      </c>
    </row>
    <row r="77" spans="1:8" ht="19.5" x14ac:dyDescent="0.3">
      <c r="A77" s="710"/>
      <c r="B77" s="748" t="s">
        <v>282</v>
      </c>
      <c r="C77" s="667"/>
      <c r="D77" s="472">
        <v>50</v>
      </c>
      <c r="E77" s="749">
        <v>23.9</v>
      </c>
      <c r="F77" s="749">
        <v>1.92</v>
      </c>
      <c r="G77" s="749">
        <v>0.36</v>
      </c>
      <c r="H77" s="749">
        <v>2.58</v>
      </c>
    </row>
    <row r="78" spans="1:8" ht="19.5" x14ac:dyDescent="0.35">
      <c r="A78" s="691"/>
      <c r="B78" s="445" t="s">
        <v>242</v>
      </c>
      <c r="C78" s="463"/>
      <c r="D78" s="447">
        <v>80</v>
      </c>
      <c r="E78" s="447">
        <v>58</v>
      </c>
      <c r="F78" s="447">
        <v>12.4</v>
      </c>
      <c r="G78" s="447">
        <v>0.08</v>
      </c>
      <c r="H78" s="447">
        <v>1.52</v>
      </c>
    </row>
    <row r="79" spans="1:8" ht="19.5" x14ac:dyDescent="0.3">
      <c r="A79" s="691"/>
      <c r="B79" s="690" t="s">
        <v>95</v>
      </c>
      <c r="C79" s="742" t="s">
        <v>283</v>
      </c>
      <c r="D79" s="689">
        <v>80</v>
      </c>
      <c r="E79" s="692">
        <v>70.400000000000006</v>
      </c>
      <c r="F79" s="692">
        <v>13.5</v>
      </c>
      <c r="G79" s="692">
        <v>0.498</v>
      </c>
      <c r="H79" s="692">
        <v>2.42</v>
      </c>
    </row>
    <row r="80" spans="1:8" ht="18.95" customHeight="1" x14ac:dyDescent="0.3">
      <c r="A80" s="720"/>
      <c r="B80" s="688" t="s">
        <v>554</v>
      </c>
      <c r="C80" s="818" t="s">
        <v>566</v>
      </c>
      <c r="D80" s="689">
        <v>100</v>
      </c>
      <c r="E80" s="692">
        <v>41.8</v>
      </c>
      <c r="F80" s="692">
        <v>7</v>
      </c>
      <c r="G80" s="692">
        <v>0.19700000000000001</v>
      </c>
      <c r="H80" s="692">
        <v>1.71</v>
      </c>
    </row>
    <row r="81" spans="1:8" ht="18.95" customHeight="1" x14ac:dyDescent="0.3">
      <c r="A81" s="720"/>
      <c r="B81" s="688" t="s">
        <v>313</v>
      </c>
      <c r="C81" s="678" t="s">
        <v>332</v>
      </c>
      <c r="D81" s="689">
        <v>100</v>
      </c>
      <c r="E81" s="692">
        <v>62.2</v>
      </c>
      <c r="F81" s="692">
        <v>6.46</v>
      </c>
      <c r="G81" s="692">
        <v>2.3199999999999998</v>
      </c>
      <c r="H81" s="692">
        <v>1.964</v>
      </c>
    </row>
    <row r="82" spans="1:8" ht="19.5" x14ac:dyDescent="0.3">
      <c r="A82" s="750"/>
      <c r="B82" s="690" t="s">
        <v>555</v>
      </c>
      <c r="C82" s="745"/>
      <c r="D82" s="689">
        <v>100</v>
      </c>
      <c r="E82" s="692">
        <v>45</v>
      </c>
      <c r="F82" s="692">
        <v>6.56</v>
      </c>
      <c r="G82" s="692">
        <v>0.6</v>
      </c>
      <c r="H82" s="692">
        <v>1.766</v>
      </c>
    </row>
    <row r="83" spans="1:8" ht="18.95" customHeight="1" x14ac:dyDescent="0.3">
      <c r="A83" s="750"/>
      <c r="B83" s="688" t="s">
        <v>28</v>
      </c>
      <c r="C83" s="693" t="s">
        <v>466</v>
      </c>
      <c r="D83" s="689">
        <v>5</v>
      </c>
      <c r="E83" s="689">
        <v>32.189399999999999</v>
      </c>
      <c r="F83" s="689">
        <v>9.7050000000000011E-2</v>
      </c>
      <c r="G83" s="689">
        <v>3.5305500000000003</v>
      </c>
      <c r="H83" s="689">
        <v>1.3550000000000001E-2</v>
      </c>
    </row>
    <row r="84" spans="1:8" ht="18.95" customHeight="1" x14ac:dyDescent="0.3">
      <c r="A84" s="710"/>
      <c r="B84" s="105" t="s">
        <v>30</v>
      </c>
      <c r="C84" s="678" t="s">
        <v>467</v>
      </c>
      <c r="D84" s="106">
        <v>10</v>
      </c>
      <c r="E84" s="106">
        <v>60.876700000000007</v>
      </c>
      <c r="F84" s="106">
        <v>1.2800000000000002</v>
      </c>
      <c r="G84" s="106">
        <v>5.1567000000000007</v>
      </c>
      <c r="H84" s="106">
        <v>2.8233000000000001</v>
      </c>
    </row>
    <row r="85" spans="1:8" ht="19.5" x14ac:dyDescent="0.3">
      <c r="A85" s="710" t="s">
        <v>32</v>
      </c>
      <c r="B85" s="688" t="s">
        <v>33</v>
      </c>
      <c r="C85" s="715"/>
      <c r="D85" s="695">
        <v>50</v>
      </c>
      <c r="E85" s="689"/>
      <c r="F85" s="689"/>
      <c r="G85" s="689"/>
      <c r="H85" s="689"/>
    </row>
    <row r="86" spans="1:8" ht="18.95" customHeight="1" x14ac:dyDescent="0.3">
      <c r="A86" s="751"/>
      <c r="B86" s="697" t="s">
        <v>34</v>
      </c>
      <c r="C86" s="691"/>
      <c r="D86" s="698">
        <v>30</v>
      </c>
      <c r="E86" s="698">
        <v>72.674999999999997</v>
      </c>
      <c r="F86" s="698">
        <v>13.574999999999999</v>
      </c>
      <c r="G86" s="698">
        <v>0.46499999999999991</v>
      </c>
      <c r="H86" s="698">
        <v>2.6099999999999994</v>
      </c>
    </row>
    <row r="87" spans="1:8" ht="18.95" customHeight="1" x14ac:dyDescent="0.3">
      <c r="A87" s="696"/>
      <c r="B87" s="105" t="s">
        <v>482</v>
      </c>
      <c r="C87" s="691"/>
      <c r="D87" s="123">
        <v>100</v>
      </c>
      <c r="E87" s="123">
        <v>67.7</v>
      </c>
      <c r="F87" s="123">
        <v>15.3</v>
      </c>
      <c r="G87" s="123">
        <v>0.2</v>
      </c>
      <c r="H87" s="123">
        <v>0.8</v>
      </c>
    </row>
    <row r="88" spans="1:8" ht="18.95" customHeight="1" x14ac:dyDescent="0.35">
      <c r="A88" s="699"/>
      <c r="B88" s="124"/>
      <c r="C88" s="115" t="s">
        <v>36</v>
      </c>
      <c r="D88" s="752"/>
      <c r="E88" s="737">
        <f>SUM(E74:E87)</f>
        <v>712.64109999999994</v>
      </c>
      <c r="F88" s="737">
        <f>SUM(F74:F87)</f>
        <v>90.422049999999999</v>
      </c>
      <c r="G88" s="737">
        <f>SUM(G74:G87)</f>
        <v>23.587249999999997</v>
      </c>
      <c r="H88" s="737">
        <f>SUM(H74:H87)</f>
        <v>25.546849999999996</v>
      </c>
    </row>
    <row r="89" spans="1:8" ht="18.95" customHeight="1" x14ac:dyDescent="0.3">
      <c r="A89" s="835" t="s">
        <v>110</v>
      </c>
      <c r="B89" s="836"/>
      <c r="C89" s="836"/>
      <c r="D89" s="837"/>
      <c r="E89" s="753">
        <f>AVERAGE(E24,E35,E53,E71,E88)</f>
        <v>771.77011999999991</v>
      </c>
      <c r="F89" s="125">
        <f>AVERAGE(F24,F35,F53,F71,F88)</f>
        <v>97.506680000000003</v>
      </c>
      <c r="G89" s="125">
        <f>AVERAGE(G24,G35,G53,G71,G88)</f>
        <v>27.320979999999999</v>
      </c>
      <c r="H89" s="125">
        <f>AVERAGE(H24,H35,H53,H71,H88)</f>
        <v>30.096339999999998</v>
      </c>
    </row>
    <row r="90" spans="1:8" ht="18.95" customHeight="1" x14ac:dyDescent="0.3">
      <c r="A90" s="754"/>
      <c r="B90" s="126"/>
      <c r="C90" s="838" t="s">
        <v>274</v>
      </c>
      <c r="D90" s="839"/>
      <c r="E90" s="755"/>
      <c r="F90" s="756">
        <f>(F89*4)/E89*100</f>
        <v>50.536644253602361</v>
      </c>
      <c r="G90" s="756">
        <f>(G89*9)/E89*100</f>
        <v>31.86037054660784</v>
      </c>
      <c r="H90" s="756">
        <f>(H89*4)/E89*100</f>
        <v>15.598603376870823</v>
      </c>
    </row>
    <row r="91" spans="1:8" ht="18.95" customHeight="1" x14ac:dyDescent="0.3">
      <c r="A91" s="157"/>
      <c r="B91" s="127"/>
      <c r="C91" s="840" t="s">
        <v>112</v>
      </c>
      <c r="D91" s="841"/>
      <c r="E91" s="755" t="s">
        <v>113</v>
      </c>
      <c r="F91" s="756" t="s">
        <v>114</v>
      </c>
      <c r="G91" s="756" t="s">
        <v>115</v>
      </c>
      <c r="H91" s="756" t="s">
        <v>116</v>
      </c>
    </row>
    <row r="92" spans="1:8" ht="18.95" customHeight="1" x14ac:dyDescent="0.3">
      <c r="A92" s="831" t="s">
        <v>117</v>
      </c>
      <c r="B92" s="831"/>
      <c r="C92" s="831"/>
      <c r="D92" s="831"/>
      <c r="E92" s="832"/>
      <c r="F92" s="832"/>
      <c r="G92" s="832"/>
      <c r="H92" s="832"/>
    </row>
    <row r="93" spans="1:8" ht="18.95" customHeight="1" x14ac:dyDescent="0.3">
      <c r="A93" s="820" t="s">
        <v>118</v>
      </c>
      <c r="B93" s="821"/>
      <c r="C93" s="821"/>
      <c r="D93" s="821"/>
      <c r="E93" s="821"/>
      <c r="F93" s="821"/>
      <c r="G93" s="821"/>
      <c r="H93" s="822"/>
    </row>
    <row r="94" spans="1:8" ht="18.95" customHeight="1" x14ac:dyDescent="0.3">
      <c r="A94" s="823" t="s">
        <v>119</v>
      </c>
      <c r="B94" s="824"/>
      <c r="C94" s="824"/>
      <c r="D94" s="824"/>
      <c r="E94" s="824"/>
      <c r="F94" s="824"/>
      <c r="G94" s="824"/>
      <c r="H94" s="825"/>
    </row>
    <row r="95" spans="1:8" ht="18.95" customHeight="1" x14ac:dyDescent="0.3">
      <c r="A95" s="826" t="s">
        <v>120</v>
      </c>
      <c r="B95" s="827"/>
      <c r="C95" s="827"/>
      <c r="D95" s="827"/>
      <c r="E95" s="827"/>
      <c r="F95" s="827"/>
      <c r="G95" s="827"/>
      <c r="H95" s="828"/>
    </row>
    <row r="96" spans="1:8" ht="18.95" customHeight="1" x14ac:dyDescent="0.3">
      <c r="A96" s="826" t="s">
        <v>121</v>
      </c>
      <c r="B96" s="827"/>
      <c r="C96" s="827"/>
      <c r="D96" s="827"/>
      <c r="E96" s="827"/>
      <c r="F96" s="827"/>
      <c r="G96" s="827"/>
      <c r="H96" s="828"/>
    </row>
    <row r="97" spans="1:8" ht="18.95" customHeight="1" x14ac:dyDescent="0.3">
      <c r="A97" s="826" t="s">
        <v>122</v>
      </c>
      <c r="B97" s="827"/>
      <c r="C97" s="827"/>
      <c r="D97" s="827"/>
      <c r="E97" s="827"/>
      <c r="F97" s="827"/>
      <c r="G97" s="827"/>
      <c r="H97" s="828"/>
    </row>
    <row r="98" spans="1:8" ht="18.95" customHeight="1" x14ac:dyDescent="0.3">
      <c r="A98" s="829" t="s">
        <v>123</v>
      </c>
      <c r="B98" s="829"/>
      <c r="C98" s="829"/>
      <c r="D98" s="829"/>
      <c r="E98" s="829"/>
      <c r="F98" s="829"/>
      <c r="G98" s="829"/>
      <c r="H98" s="829"/>
    </row>
    <row r="99" spans="1:8" ht="18.95" customHeight="1" x14ac:dyDescent="0.3">
      <c r="A99" s="757" t="s">
        <v>124</v>
      </c>
      <c r="B99" s="136" t="s">
        <v>125</v>
      </c>
      <c r="C99" s="136"/>
      <c r="D99" s="136"/>
      <c r="E99" s="137"/>
      <c r="F99" s="137"/>
      <c r="G99" s="137"/>
      <c r="H99" s="759"/>
    </row>
    <row r="100" spans="1:8" ht="18.95" customHeight="1" x14ac:dyDescent="0.3">
      <c r="A100" s="758" t="s">
        <v>126</v>
      </c>
      <c r="B100" s="138" t="s">
        <v>127</v>
      </c>
      <c r="C100" s="138"/>
      <c r="D100" s="138"/>
      <c r="E100" s="129"/>
      <c r="F100" s="129"/>
      <c r="G100" s="129"/>
      <c r="H100" s="139"/>
    </row>
    <row r="101" spans="1:8" ht="18.95" customHeight="1" x14ac:dyDescent="0.3">
      <c r="A101" s="158" t="s">
        <v>128</v>
      </c>
      <c r="B101" s="140" t="s">
        <v>129</v>
      </c>
      <c r="C101" s="140"/>
      <c r="D101" s="140"/>
      <c r="E101" s="141"/>
      <c r="F101" s="141"/>
      <c r="G101" s="141"/>
      <c r="H101" s="159"/>
    </row>
    <row r="102" spans="1:8" ht="18.95" customHeight="1" x14ac:dyDescent="0.3">
      <c r="A102" s="830" t="s">
        <v>130</v>
      </c>
      <c r="B102" s="830"/>
      <c r="C102" s="830"/>
      <c r="D102" s="830"/>
      <c r="E102" s="830"/>
      <c r="F102" s="830"/>
      <c r="G102" s="830"/>
      <c r="H102" s="830"/>
    </row>
    <row r="103" spans="1:8" ht="18.95" customHeight="1" x14ac:dyDescent="0.3">
      <c r="A103" s="819" t="s">
        <v>131</v>
      </c>
      <c r="B103" s="819"/>
      <c r="C103" s="819"/>
      <c r="D103" s="819"/>
      <c r="E103" s="819"/>
      <c r="F103" s="819"/>
      <c r="G103" s="819"/>
      <c r="H103" s="819"/>
    </row>
  </sheetData>
  <mergeCells count="19">
    <mergeCell ref="A92:H92"/>
    <mergeCell ref="A1:B5"/>
    <mergeCell ref="A7:B7"/>
    <mergeCell ref="A89:D89"/>
    <mergeCell ref="C90:D90"/>
    <mergeCell ref="C91:D91"/>
    <mergeCell ref="A6:B6"/>
    <mergeCell ref="B25:H25"/>
    <mergeCell ref="B36:H36"/>
    <mergeCell ref="B54:H54"/>
    <mergeCell ref="B72:H72"/>
    <mergeCell ref="A103:H103"/>
    <mergeCell ref="A93:H93"/>
    <mergeCell ref="A94:H94"/>
    <mergeCell ref="A95:H95"/>
    <mergeCell ref="A96:H96"/>
    <mergeCell ref="A97:H97"/>
    <mergeCell ref="A98:H98"/>
    <mergeCell ref="A102:H102"/>
  </mergeCells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rowBreaks count="1" manualBreakCount="1">
    <brk id="5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D980-CEC0-4482-A04B-68F887DF1FAB}">
  <sheetPr>
    <pageSetUpPr fitToPage="1"/>
  </sheetPr>
  <dimension ref="A1:O136"/>
  <sheetViews>
    <sheetView topLeftCell="D128" zoomScale="80" zoomScaleNormal="80" workbookViewId="0">
      <selection activeCell="L95" sqref="L95"/>
    </sheetView>
  </sheetViews>
  <sheetFormatPr defaultRowHeight="15.75" x14ac:dyDescent="0.3"/>
  <cols>
    <col min="2" max="2" width="47.875" bestFit="1" customWidth="1"/>
    <col min="3" max="3" width="12.625" customWidth="1"/>
    <col min="5" max="5" width="49.875" bestFit="1" customWidth="1"/>
    <col min="6" max="6" width="10.25" bestFit="1" customWidth="1"/>
    <col min="7" max="7" width="8" bestFit="1" customWidth="1"/>
    <col min="8" max="8" width="39" bestFit="1" customWidth="1"/>
    <col min="9" max="9" width="8" bestFit="1" customWidth="1"/>
    <col min="10" max="10" width="47.25" bestFit="1" customWidth="1"/>
    <col min="12" max="12" width="19.625" customWidth="1"/>
  </cols>
  <sheetData>
    <row r="1" spans="1:12" x14ac:dyDescent="0.3">
      <c r="B1" s="760" t="s">
        <v>492</v>
      </c>
      <c r="C1" s="761" t="s">
        <v>493</v>
      </c>
    </row>
    <row r="2" spans="1:12" x14ac:dyDescent="0.3">
      <c r="B2" s="762" t="s">
        <v>494</v>
      </c>
      <c r="C2" s="763" t="s">
        <v>495</v>
      </c>
    </row>
    <row r="3" spans="1:12" x14ac:dyDescent="0.3">
      <c r="B3" s="764" t="s">
        <v>496</v>
      </c>
      <c r="C3" s="761" t="s">
        <v>497</v>
      </c>
      <c r="D3" s="765" t="s">
        <v>498</v>
      </c>
      <c r="E3" s="763" t="s">
        <v>499</v>
      </c>
    </row>
    <row r="4" spans="1:12" x14ac:dyDescent="0.3">
      <c r="B4" s="766" t="s">
        <v>500</v>
      </c>
      <c r="C4" s="761" t="s">
        <v>501</v>
      </c>
      <c r="D4" s="767" t="s">
        <v>502</v>
      </c>
      <c r="E4" s="763" t="s">
        <v>503</v>
      </c>
    </row>
    <row r="5" spans="1:12" x14ac:dyDescent="0.3">
      <c r="B5" s="768" t="s">
        <v>504</v>
      </c>
      <c r="C5" s="763" t="s">
        <v>505</v>
      </c>
      <c r="D5" s="769" t="s">
        <v>506</v>
      </c>
      <c r="E5" s="763" t="s">
        <v>507</v>
      </c>
    </row>
    <row r="6" spans="1:12" x14ac:dyDescent="0.3">
      <c r="B6" s="770" t="s">
        <v>508</v>
      </c>
      <c r="C6" s="763" t="s">
        <v>509</v>
      </c>
    </row>
    <row r="7" spans="1:12" x14ac:dyDescent="0.3">
      <c r="B7" s="771" t="s">
        <v>510</v>
      </c>
      <c r="C7" s="763" t="s">
        <v>511</v>
      </c>
    </row>
    <row r="8" spans="1:12" ht="30" x14ac:dyDescent="0.3">
      <c r="A8" s="772" t="str">
        <f>'Nädal_07_4.-9.klass_sõbrapäev'!A8</f>
        <v>07. nädal</v>
      </c>
      <c r="B8" s="773" t="s">
        <v>512</v>
      </c>
      <c r="C8" s="774" t="s">
        <v>513</v>
      </c>
      <c r="D8" s="774" t="s">
        <v>514</v>
      </c>
      <c r="E8" s="772" t="s">
        <v>14</v>
      </c>
      <c r="F8" s="774" t="s">
        <v>515</v>
      </c>
      <c r="G8" s="772" t="str">
        <f>'Nädal_07_4.-9.klass_sõbrapäev'!A8</f>
        <v>07. nädal</v>
      </c>
      <c r="H8" s="772" t="s">
        <v>516</v>
      </c>
      <c r="I8" s="772" t="str">
        <f>'Nädal_07_4.-9.klass_sõbrapäev'!A8</f>
        <v>07. nädal</v>
      </c>
      <c r="J8" s="773" t="s">
        <v>517</v>
      </c>
      <c r="K8" s="772" t="str">
        <f>'Nädal_07_4.-9.klass_sõbrapäev'!A8</f>
        <v>07. nädal</v>
      </c>
      <c r="L8" s="772" t="s">
        <v>518</v>
      </c>
    </row>
    <row r="9" spans="1:12" x14ac:dyDescent="0.3">
      <c r="A9" s="935" t="s">
        <v>519</v>
      </c>
      <c r="B9" s="775" t="str">
        <f>'Nädal_07_4.-9.klass_sõbrapäev'!B10</f>
        <v>Kanakaste kurkumiga (L)</v>
      </c>
      <c r="C9" s="764" t="s">
        <v>496</v>
      </c>
      <c r="D9" s="776"/>
      <c r="E9" s="777" t="str">
        <f>'Nädal_07_4.-9.klass_sõbrapäev'!B12</f>
        <v>Läätseguljašš (mahe)</v>
      </c>
      <c r="F9" s="778"/>
      <c r="G9" s="938" t="s">
        <v>519</v>
      </c>
      <c r="H9" s="779" t="str">
        <f>'Nädal_07_4.-9.klass_sõbrapäev'!B13</f>
        <v>Kaalikas, röstitud</v>
      </c>
      <c r="I9" s="935" t="s">
        <v>519</v>
      </c>
      <c r="J9" s="780" t="str">
        <f>'Nädal_07_4.-9.klass_sõbrapäev'!B16</f>
        <v>Peedi-küüslaugusalat</v>
      </c>
      <c r="K9" s="941" t="s">
        <v>519</v>
      </c>
      <c r="L9" s="781" t="str">
        <f>'Nädal_07_4.-9.klass_sõbrapäev'!B23</f>
        <v xml:space="preserve">Õun </v>
      </c>
    </row>
    <row r="10" spans="1:12" ht="15.75" customHeight="1" x14ac:dyDescent="0.3">
      <c r="A10" s="936"/>
      <c r="B10" s="775" t="str">
        <f>'Nädal_07_4.-9.klass_sõbrapäev'!B11</f>
        <v xml:space="preserve">Kodune sealihaguljašš </v>
      </c>
      <c r="C10" s="760" t="s">
        <v>492</v>
      </c>
      <c r="D10" s="767" t="s">
        <v>502</v>
      </c>
      <c r="E10" s="58"/>
      <c r="F10" s="59"/>
      <c r="G10" s="939"/>
      <c r="H10" s="779" t="str">
        <f>'Nädal_07_4.-9.klass_sõbrapäev'!B14</f>
        <v>Täisterapasta/pasta (G)</v>
      </c>
      <c r="I10" s="936"/>
      <c r="J10" s="160" t="str">
        <f>'Nädal_07_4.-9.klass_sõbrapäev'!B17</f>
        <v>Kapsa-porgandisalat</v>
      </c>
      <c r="K10" s="942"/>
      <c r="L10" s="933"/>
    </row>
    <row r="11" spans="1:12" x14ac:dyDescent="0.3">
      <c r="A11" s="936"/>
      <c r="B11" s="775"/>
      <c r="C11" s="161"/>
      <c r="D11" s="161"/>
      <c r="E11" s="58"/>
      <c r="F11" s="59"/>
      <c r="G11" s="939"/>
      <c r="H11" s="779" t="str">
        <f>'Nädal_07_4.-9.klass_sõbrapäev'!B15</f>
        <v>Riis, aurutatud</v>
      </c>
      <c r="I11" s="936"/>
      <c r="J11" s="162" t="str">
        <f>'Nädal_07_4.-9.klass_sõbrapäev'!B18</f>
        <v>Hiina kapsas, mais, šampinjonid peterselliga</v>
      </c>
      <c r="K11" s="942"/>
      <c r="L11" s="944"/>
    </row>
    <row r="12" spans="1:12" x14ac:dyDescent="0.3">
      <c r="A12" s="935" t="s">
        <v>520</v>
      </c>
      <c r="B12" s="783" t="str">
        <f>'Nädal_07_4.-9.klass_sõbrapäev'!B27</f>
        <v xml:space="preserve">Värskekapsaborš sealihaga </v>
      </c>
      <c r="C12" s="760" t="s">
        <v>492</v>
      </c>
      <c r="D12" s="767" t="s">
        <v>502</v>
      </c>
      <c r="E12" s="777" t="str">
        <f>'Nädal_07_4.-9.klass_sõbrapäev'!B29</f>
        <v xml:space="preserve">Värskekapsaborš punaste ubadega </v>
      </c>
      <c r="F12" s="778"/>
      <c r="G12" s="938" t="s">
        <v>520</v>
      </c>
      <c r="H12" s="784" t="str">
        <f>'Nädal_07_4.-9.klass_sõbrapäev'!B31</f>
        <v>Jõhvika-mannavaht (G)</v>
      </c>
      <c r="I12" s="935" t="s">
        <v>520</v>
      </c>
      <c r="J12" s="160"/>
      <c r="K12" s="941" t="s">
        <v>520</v>
      </c>
      <c r="L12" s="781" t="str">
        <f>'Nädal_07_4.-9.klass_sõbrapäev'!B34</f>
        <v>Porgand</v>
      </c>
    </row>
    <row r="13" spans="1:12" x14ac:dyDescent="0.3">
      <c r="A13" s="936"/>
      <c r="B13" s="783" t="str">
        <f>'Nädal_07_4.-9.klass_sõbrapäev'!B28</f>
        <v>Selge kalasupp köögiviljadega</v>
      </c>
      <c r="C13" s="768" t="s">
        <v>504</v>
      </c>
      <c r="D13" s="63"/>
      <c r="E13" s="58"/>
      <c r="F13" s="59"/>
      <c r="G13" s="939"/>
      <c r="H13" s="779"/>
      <c r="I13" s="936"/>
      <c r="J13" s="949"/>
      <c r="K13" s="942"/>
      <c r="L13" s="933"/>
    </row>
    <row r="14" spans="1:12" x14ac:dyDescent="0.3">
      <c r="A14" s="937"/>
      <c r="B14" s="763"/>
      <c r="C14" s="161"/>
      <c r="D14" s="161"/>
      <c r="E14" s="163"/>
      <c r="F14" s="164"/>
      <c r="G14" s="940"/>
      <c r="H14" s="779"/>
      <c r="I14" s="937"/>
      <c r="J14" s="949"/>
      <c r="K14" s="943"/>
      <c r="L14" s="934"/>
    </row>
    <row r="15" spans="1:12" x14ac:dyDescent="0.3">
      <c r="A15" s="938" t="s">
        <v>506</v>
      </c>
      <c r="B15" s="781" t="str">
        <f>'Nädal_07_4.-9.klass_sõbrapäev'!B38</f>
        <v>Kanahakklihavorm (suflee stiilis) (G, L, M, PT)</v>
      </c>
      <c r="C15" s="764" t="s">
        <v>496</v>
      </c>
      <c r="D15" s="776"/>
      <c r="E15" s="777" t="str">
        <f>'Nädal_07_4.-9.klass_sõbrapäev'!B40</f>
        <v>Juurviljapihv (G, L, M, PT)</v>
      </c>
      <c r="F15" s="778"/>
      <c r="G15" s="938" t="s">
        <v>506</v>
      </c>
      <c r="H15" s="779" t="str">
        <f>'Nädal_07_4.-9.klass_sõbrapäev'!B42</f>
        <v>Rooskapsas, röstitud</v>
      </c>
      <c r="I15" s="935" t="s">
        <v>506</v>
      </c>
      <c r="J15" s="785" t="str">
        <f>'Nädal_07_4.-9.klass_sõbrapäev'!B45</f>
        <v>Kapsa-maisi-paprikasalat</v>
      </c>
      <c r="K15" s="941" t="s">
        <v>506</v>
      </c>
      <c r="L15" s="781" t="str">
        <f>'Nädal_07_4.-9.klass_sõbrapäev'!B52</f>
        <v>Pirn</v>
      </c>
    </row>
    <row r="16" spans="1:12" x14ac:dyDescent="0.3">
      <c r="A16" s="939"/>
      <c r="B16" s="786" t="str">
        <f>'Nädal_07_4.-9.klass_sõbrapäev'!B39</f>
        <v>Paneeritud ahjukala (G, PT)</v>
      </c>
      <c r="C16" s="768" t="s">
        <v>504</v>
      </c>
      <c r="D16" s="63"/>
      <c r="F16" s="59"/>
      <c r="G16" s="939"/>
      <c r="H16" s="779" t="str">
        <f>'Nädal_07_4.-9.klass_sõbrapäev'!B43</f>
        <v>Kartuli-porgandipüree (L)</v>
      </c>
      <c r="I16" s="936"/>
      <c r="J16" s="165" t="str">
        <f>'Nädal_07_4.-9.klass_sõbrapäev'!B46</f>
        <v>Hiina kapsa salat tomati ja spinatiga</v>
      </c>
      <c r="K16" s="942"/>
      <c r="L16" s="933"/>
    </row>
    <row r="17" spans="1:15" x14ac:dyDescent="0.3">
      <c r="A17" s="940"/>
      <c r="B17" s="777" t="str">
        <f>'Nädal_07_4.-9.klass_sõbrapäev'!B41</f>
        <v>Külm jogurtikaste maitserohelisega (L)</v>
      </c>
      <c r="C17" s="161"/>
      <c r="D17" s="161"/>
      <c r="E17" s="163"/>
      <c r="F17" s="164"/>
      <c r="G17" s="940"/>
      <c r="H17" s="779" t="str">
        <f>'Nädal_07_4.-9.klass_sõbrapäev'!B44</f>
        <v>Kuskuss, keedetud (G)</v>
      </c>
      <c r="I17" s="937"/>
      <c r="J17" s="165" t="str">
        <f>'Nädal_07_4.-9.klass_sõbrapäev'!B47</f>
        <v>Porgand, roheline hernes, marineeritud punane sibul</v>
      </c>
      <c r="K17" s="943"/>
      <c r="L17" s="934"/>
      <c r="N17" s="61"/>
      <c r="O17" s="948"/>
    </row>
    <row r="18" spans="1:15" x14ac:dyDescent="0.3">
      <c r="A18" s="935" t="s">
        <v>521</v>
      </c>
      <c r="B18" s="781" t="str">
        <f>'Nädal_07_4.-9.klass_sõbrapäev'!B56</f>
        <v xml:space="preserve">Magushapu sealihapada seesamiseemnetega </v>
      </c>
      <c r="C18" s="760" t="s">
        <v>492</v>
      </c>
      <c r="D18" s="767" t="s">
        <v>502</v>
      </c>
      <c r="E18" s="777" t="str">
        <f>'Nädal_07_4.-9.klass_sõbrapäev'!B58</f>
        <v>Lillkapsas magushapus kastmes</v>
      </c>
      <c r="F18" s="778"/>
      <c r="G18" s="938" t="s">
        <v>521</v>
      </c>
      <c r="H18" s="777" t="str">
        <f>'Nädal_07_4.-9.klass_sõbrapäev'!B59</f>
        <v>Brokoli ja lillkapsas, aurutatud</v>
      </c>
      <c r="I18" s="935" t="s">
        <v>521</v>
      </c>
      <c r="J18" s="787" t="str">
        <f>'Nädal_07_4.-9.klass_sõbrapäev'!B62</f>
        <v xml:space="preserve">Porgandi-mangosalat </v>
      </c>
      <c r="K18" s="941" t="s">
        <v>521</v>
      </c>
      <c r="L18" s="781" t="str">
        <f>'Nädal_07_4.-9.klass_sõbrapäev'!B69</f>
        <v>Apelsin</v>
      </c>
      <c r="O18" s="948"/>
    </row>
    <row r="19" spans="1:15" x14ac:dyDescent="0.3">
      <c r="A19" s="936"/>
      <c r="B19" s="781" t="str">
        <f>'Nädal_07_4.-9.klass_sõbrapäev'!B57</f>
        <v>Koorene kanaliha-seenehautis (G, L)</v>
      </c>
      <c r="C19" s="764" t="s">
        <v>496</v>
      </c>
      <c r="D19" s="63"/>
      <c r="E19" s="83"/>
      <c r="F19" s="59"/>
      <c r="G19" s="939"/>
      <c r="H19" s="777" t="str">
        <f>'Nädal_07_4.-9.klass_sõbrapäev'!B60</f>
        <v>Riis, aurutatud</v>
      </c>
      <c r="I19" s="936"/>
      <c r="J19" s="165" t="str">
        <f>'Nädal_07_4.-9.klass_sõbrapäev'!B63</f>
        <v>Selleri-peedisalat tilliga</v>
      </c>
      <c r="K19" s="942"/>
      <c r="L19" s="933"/>
      <c r="O19" s="948"/>
    </row>
    <row r="20" spans="1:15" x14ac:dyDescent="0.3">
      <c r="A20" s="937"/>
      <c r="B20" s="775"/>
      <c r="C20" s="161"/>
      <c r="D20" s="161"/>
      <c r="E20" s="163"/>
      <c r="F20" s="164"/>
      <c r="G20" s="940"/>
      <c r="H20" s="777" t="str">
        <f>'Nädal_07_4.-9.klass_sõbrapäev'!B61</f>
        <v>Bulgur, keedetud (G)</v>
      </c>
      <c r="I20" s="937"/>
      <c r="J20" s="165" t="str">
        <f>'Nädal_07_4.-9.klass_sõbrapäev'!B64</f>
        <v>Valge peakapsas, läätsed, redis</v>
      </c>
      <c r="K20" s="943"/>
      <c r="L20" s="934"/>
    </row>
    <row r="21" spans="1:15" x14ac:dyDescent="0.3">
      <c r="A21" s="938" t="s">
        <v>522</v>
      </c>
      <c r="B21" s="781" t="str">
        <f>'Nädal_07_4.-9.klass_sõbrapäev'!B73</f>
        <v xml:space="preserve">Bolognese kaste </v>
      </c>
      <c r="C21" s="762" t="s">
        <v>494</v>
      </c>
      <c r="D21" s="767" t="s">
        <v>502</v>
      </c>
      <c r="E21" s="777" t="str">
        <f>'Nädal_07_4.-9.klass_sõbrapäev'!B75</f>
        <v>Bolognese kaste sojaubadega</v>
      </c>
      <c r="F21" s="778"/>
      <c r="G21" s="938" t="s">
        <v>522</v>
      </c>
      <c r="H21" s="788" t="str">
        <f>'Nädal_07_4.-9.klass_sõbrapäev'!B76</f>
        <v>Aedoad, aurutatud</v>
      </c>
      <c r="I21" s="935" t="s">
        <v>522</v>
      </c>
      <c r="J21" s="785" t="str">
        <f>'Nädal_07_4.-9.klass_sõbrapäev'!B79</f>
        <v>Kolme kapsa salat ürdiõliga</v>
      </c>
      <c r="K21" s="941" t="s">
        <v>522</v>
      </c>
      <c r="L21" s="781" t="str">
        <f>'Nädal_07_4.-9.klass_sõbrapäev'!B87</f>
        <v xml:space="preserve">Õun </v>
      </c>
    </row>
    <row r="22" spans="1:15" x14ac:dyDescent="0.3">
      <c r="A22" s="939"/>
      <c r="B22" s="781" t="str">
        <f>'Nädal_07_4.-9.klass_sõbrapäev'!B74</f>
        <v>Sealihakaste tilliga (G, L)</v>
      </c>
      <c r="C22" s="760" t="s">
        <v>492</v>
      </c>
      <c r="D22" s="63"/>
      <c r="E22" s="58"/>
      <c r="F22" s="59"/>
      <c r="G22" s="939"/>
      <c r="H22" s="788" t="str">
        <f>'Nädal_07_4.-9.klass_sõbrapäev'!B77</f>
        <v>Täisterapasta/pasta (G)</v>
      </c>
      <c r="I22" s="936"/>
      <c r="J22" s="165" t="str">
        <f>'Nädal_07_4.-9.klass_sõbrapäev'!B80</f>
        <v>Porgandi-paprikasalat</v>
      </c>
      <c r="K22" s="942"/>
      <c r="L22" s="945"/>
    </row>
    <row r="23" spans="1:15" x14ac:dyDescent="0.3">
      <c r="A23" s="940"/>
      <c r="B23" s="790"/>
      <c r="C23" s="161"/>
      <c r="D23" s="161"/>
      <c r="E23" s="163"/>
      <c r="F23" s="164"/>
      <c r="G23" s="940"/>
      <c r="H23" s="788" t="str">
        <f>'Nädal_07_4.-9.klass_sõbrapäev'!B78</f>
        <v>Tatar, aurutatud</v>
      </c>
      <c r="I23" s="937"/>
      <c r="J23" s="166" t="str">
        <f>'Nädal_07_4.-9.klass_sõbrapäev'!B81</f>
        <v>Porgand, kikerherned küüslaugu ja peterselliga, peet</v>
      </c>
      <c r="K23" s="943"/>
      <c r="L23" s="946"/>
    </row>
    <row r="24" spans="1:15" ht="30" x14ac:dyDescent="0.3">
      <c r="A24" s="772" t="str">
        <f>'Nädal_08_4.-9.klass_vastlapäev'!A8</f>
        <v>08. nädal</v>
      </c>
      <c r="B24" s="772" t="s">
        <v>512</v>
      </c>
      <c r="C24" s="774" t="s">
        <v>513</v>
      </c>
      <c r="D24" s="774" t="s">
        <v>514</v>
      </c>
      <c r="E24" s="772" t="s">
        <v>14</v>
      </c>
      <c r="F24" s="774" t="s">
        <v>515</v>
      </c>
      <c r="G24" s="772" t="str">
        <f>'Nädal_08_4.-9.klass_vastlapäev'!A8</f>
        <v>08. nädal</v>
      </c>
      <c r="H24" s="772" t="s">
        <v>516</v>
      </c>
      <c r="I24" s="772" t="str">
        <f>'Nädal_08_4.-9.klass_vastlapäev'!A8</f>
        <v>08. nädal</v>
      </c>
      <c r="J24" s="168" t="s">
        <v>517</v>
      </c>
      <c r="K24" s="772" t="str">
        <f>'Nädal_08_4.-9.klass_vastlapäev'!A8</f>
        <v>08. nädal</v>
      </c>
      <c r="L24" s="772" t="s">
        <v>518</v>
      </c>
    </row>
    <row r="25" spans="1:15" x14ac:dyDescent="0.3">
      <c r="A25" s="935" t="s">
        <v>519</v>
      </c>
      <c r="B25" s="781" t="str">
        <f>'Nädal_08_4.-9.klass_vastlapäev'!B10</f>
        <v>Azuu sealihaga</v>
      </c>
      <c r="C25" s="760" t="s">
        <v>492</v>
      </c>
      <c r="D25" s="767" t="s">
        <v>502</v>
      </c>
      <c r="E25" s="777" t="str">
        <f>'Nädal_08_4.-9.klass_vastlapäev'!B12</f>
        <v>Azuu punaste ubadega (G)</v>
      </c>
      <c r="F25" s="778"/>
      <c r="G25" s="938" t="s">
        <v>519</v>
      </c>
      <c r="H25" s="779" t="str">
        <f>'Nädal_08_4.-9.klass_vastlapäev'!B13</f>
        <v>Lillkapsas, aurutatud</v>
      </c>
      <c r="I25" s="935" t="s">
        <v>519</v>
      </c>
      <c r="J25" s="791" t="str">
        <f>'Nädal_08_4.-9.klass_vastlapäev'!B16</f>
        <v>Kapsa-mangosalat</v>
      </c>
      <c r="K25" s="941" t="s">
        <v>519</v>
      </c>
      <c r="L25" s="781" t="str">
        <f>'Nädal_08_4.-9.klass_vastlapäev'!B23</f>
        <v xml:space="preserve">Pirn </v>
      </c>
    </row>
    <row r="26" spans="1:15" x14ac:dyDescent="0.3">
      <c r="A26" s="936" t="s">
        <v>520</v>
      </c>
      <c r="B26" s="781" t="str">
        <f>'Nädal_08_4.-9.klass_vastlapäev'!B11</f>
        <v>Kalkunipada Vahemere ürtidega (G)</v>
      </c>
      <c r="C26" s="766" t="s">
        <v>500</v>
      </c>
      <c r="D26" s="63"/>
      <c r="E26" s="58"/>
      <c r="F26" s="59"/>
      <c r="G26" s="939" t="s">
        <v>520</v>
      </c>
      <c r="H26" s="779" t="str">
        <f>'Nädal_08_4.-9.klass_vastlapäev'!B14</f>
        <v>Kuskuss, aurutatud (G)</v>
      </c>
      <c r="I26" s="936" t="s">
        <v>520</v>
      </c>
      <c r="J26" s="169" t="str">
        <f>'Nädal_08_4.-9.klass_vastlapäev'!B17</f>
        <v>Porgandi-apelsinisalat</v>
      </c>
      <c r="K26" s="942" t="s">
        <v>520</v>
      </c>
      <c r="L26" s="933"/>
    </row>
    <row r="27" spans="1:15" x14ac:dyDescent="0.3">
      <c r="A27" s="937" t="s">
        <v>506</v>
      </c>
      <c r="B27" s="792"/>
      <c r="C27" s="161"/>
      <c r="D27" s="161"/>
      <c r="E27" s="163"/>
      <c r="F27" s="164"/>
      <c r="G27" s="940" t="s">
        <v>506</v>
      </c>
      <c r="H27" s="779" t="str">
        <f>'Nädal_08_4.-9.klass_vastlapäev'!B15</f>
        <v>Tatar, aurutatud</v>
      </c>
      <c r="I27" s="937" t="s">
        <v>506</v>
      </c>
      <c r="J27" s="170" t="str">
        <f>'Nädal_08_4.-9.klass_vastlapäev'!B18</f>
        <v>Peet, kaalikas, mais</v>
      </c>
      <c r="K27" s="943" t="s">
        <v>506</v>
      </c>
      <c r="L27" s="934"/>
    </row>
    <row r="28" spans="1:15" x14ac:dyDescent="0.3">
      <c r="A28" s="935" t="s">
        <v>520</v>
      </c>
      <c r="B28" s="793" t="str">
        <f>'Nädal_08_4.-9.klass_vastlapäev'!B27</f>
        <v>Hernesupp suitsulihaga (G)</v>
      </c>
      <c r="C28" s="760" t="s">
        <v>492</v>
      </c>
      <c r="D28" s="776"/>
      <c r="E28" s="777" t="str">
        <f>'Nädal_08_4.-9.klass_vastlapäev'!B29</f>
        <v>Hernesupp, lihata (G)</v>
      </c>
      <c r="F28" s="778"/>
      <c r="G28" s="938" t="s">
        <v>520</v>
      </c>
      <c r="H28" s="784" t="str">
        <f>'Nädal_08_4.-9.klass_vastlapäev'!B30</f>
        <v>Vastlakukkel vahukoorega (G, L)</v>
      </c>
      <c r="I28" s="935" t="s">
        <v>520</v>
      </c>
      <c r="J28" s="170"/>
      <c r="K28" s="941" t="s">
        <v>520</v>
      </c>
      <c r="L28" s="781" t="str">
        <f>'Nädal_08_4.-9.klass_vastlapäev'!B33</f>
        <v xml:space="preserve">Kapsas </v>
      </c>
    </row>
    <row r="29" spans="1:15" x14ac:dyDescent="0.3">
      <c r="A29" s="936" t="s">
        <v>522</v>
      </c>
      <c r="B29" s="793" t="str">
        <f>'Nädal_08_4.-9.klass_vastlapäev'!B28</f>
        <v>Kanasupp</v>
      </c>
      <c r="C29" s="764" t="s">
        <v>496</v>
      </c>
      <c r="D29" s="63"/>
      <c r="E29" s="58"/>
      <c r="F29" s="59"/>
      <c r="G29" s="939" t="s">
        <v>522</v>
      </c>
      <c r="H29" s="794"/>
      <c r="I29" s="936" t="s">
        <v>522</v>
      </c>
      <c r="J29" s="781"/>
      <c r="K29" s="942" t="s">
        <v>522</v>
      </c>
      <c r="L29" s="933"/>
    </row>
    <row r="30" spans="1:15" x14ac:dyDescent="0.3">
      <c r="A30" s="937" t="s">
        <v>523</v>
      </c>
      <c r="B30" s="763"/>
      <c r="C30" s="161"/>
      <c r="D30" s="161"/>
      <c r="E30" s="163"/>
      <c r="F30" s="164"/>
      <c r="G30" s="940" t="s">
        <v>523</v>
      </c>
      <c r="H30" s="794"/>
      <c r="I30" s="937" t="s">
        <v>523</v>
      </c>
      <c r="J30" s="795"/>
      <c r="K30" s="943" t="s">
        <v>523</v>
      </c>
      <c r="L30" s="934" t="s">
        <v>518</v>
      </c>
    </row>
    <row r="31" spans="1:15" x14ac:dyDescent="0.3">
      <c r="A31" s="938" t="s">
        <v>506</v>
      </c>
      <c r="B31" s="781" t="str">
        <f>'Nädal_08_4.-9.klass_vastlapäev'!B37</f>
        <v>Ahjus küpsetatud broileri poolkoib tomati-paprikamarinaadis (PT)</v>
      </c>
      <c r="C31" s="764" t="s">
        <v>496</v>
      </c>
      <c r="D31" s="776"/>
      <c r="E31" s="777" t="str">
        <f>'Nädal_08_4.-9.klass_vastlapäev'!B39</f>
        <v>Porgandi-suvikõrvitsa pikkpoiss (G, M, PT)</v>
      </c>
      <c r="F31" s="778"/>
      <c r="G31" s="938" t="s">
        <v>506</v>
      </c>
      <c r="H31" s="777" t="str">
        <f>'Nädal_08_4.-9.klass_vastlapäev'!B41</f>
        <v>Ahjuköögiviljad</v>
      </c>
      <c r="I31" s="935" t="s">
        <v>506</v>
      </c>
      <c r="J31" s="171" t="str">
        <f>'Nädal_08_4.-9.klass_vastlapäev'!B44</f>
        <v>Kapsa-kurgisalat tilliga</v>
      </c>
      <c r="K31" s="941" t="s">
        <v>506</v>
      </c>
      <c r="L31" s="781" t="str">
        <f>'Nädal_08_4.-9.klass_vastlapäev'!B51</f>
        <v>Apelsin</v>
      </c>
    </row>
    <row r="32" spans="1:15" x14ac:dyDescent="0.3">
      <c r="A32" s="939" t="s">
        <v>520</v>
      </c>
      <c r="B32" s="781" t="str">
        <f>'Nädal_08_4.-9.klass_vastlapäev'!B38</f>
        <v>Hakkliha-suvikõrvitsapikkpoiss (M, PT)</v>
      </c>
      <c r="C32" s="771" t="s">
        <v>510</v>
      </c>
      <c r="D32" s="63"/>
      <c r="E32" s="777"/>
      <c r="F32" s="59"/>
      <c r="G32" s="939" t="s">
        <v>520</v>
      </c>
      <c r="H32" s="777" t="str">
        <f>'Nädal_08_4.-9.klass_vastlapäev'!B42</f>
        <v>Kartulipuder (L)</v>
      </c>
      <c r="I32" s="936" t="s">
        <v>520</v>
      </c>
      <c r="J32" s="171" t="str">
        <f>'Nädal_08_4.-9.klass_vastlapäev'!B45</f>
        <v>Kaalika-porgandisalat</v>
      </c>
      <c r="K32" s="942" t="s">
        <v>520</v>
      </c>
      <c r="L32" s="933"/>
    </row>
    <row r="33" spans="1:12" x14ac:dyDescent="0.3">
      <c r="A33" s="940" t="s">
        <v>506</v>
      </c>
      <c r="B33" s="777" t="str">
        <f>'Nädal_08_4.-9.klass_vastlapäev'!B40</f>
        <v>Soe valge kaste (G, L)</v>
      </c>
      <c r="C33" s="161"/>
      <c r="D33" s="161"/>
      <c r="E33" s="777"/>
      <c r="F33" s="164"/>
      <c r="G33" s="940" t="s">
        <v>506</v>
      </c>
      <c r="H33" s="777" t="str">
        <f>'Nädal_08_4.-9.klass_vastlapäev'!B43</f>
        <v>Bulgur, keedetud (G)</v>
      </c>
      <c r="I33" s="937" t="s">
        <v>506</v>
      </c>
      <c r="J33" s="172" t="str">
        <f>'Nädal_08_4.-9.klass_vastlapäev'!B46</f>
        <v>Porgand, mais, brokoli</v>
      </c>
      <c r="K33" s="943" t="s">
        <v>506</v>
      </c>
      <c r="L33" s="934"/>
    </row>
    <row r="34" spans="1:12" x14ac:dyDescent="0.3">
      <c r="A34" s="935" t="s">
        <v>521</v>
      </c>
      <c r="B34" s="786" t="str">
        <f>'Nädal_08_4.-9.klass_vastlapäev'!B55</f>
        <v>Värskekapsahautis segahakklihaga</v>
      </c>
      <c r="C34" s="764" t="s">
        <v>496</v>
      </c>
      <c r="D34" s="776"/>
      <c r="E34" s="777" t="str">
        <f>'Nädal_08_4.-9.klass_vastlapäev'!B57</f>
        <v>Värskekapsahautis roheliste hernestega</v>
      </c>
      <c r="F34" s="778"/>
      <c r="G34" s="938" t="s">
        <v>521</v>
      </c>
      <c r="H34" s="777"/>
      <c r="I34" s="935" t="s">
        <v>521</v>
      </c>
      <c r="J34" s="173"/>
      <c r="K34" s="941" t="s">
        <v>521</v>
      </c>
      <c r="L34" s="781" t="str">
        <f>'Nädal_08_4.-9.klass_vastlapäev'!B68</f>
        <v xml:space="preserve">Õun </v>
      </c>
    </row>
    <row r="35" spans="1:12" x14ac:dyDescent="0.3">
      <c r="A35" s="936" t="s">
        <v>522</v>
      </c>
      <c r="B35" s="786" t="str">
        <f>'Nädal_08_4.-9.klass_vastlapäev'!B56</f>
        <v>Kalapada värviliste köögiviljadega</v>
      </c>
      <c r="C35" s="796" t="s">
        <v>524</v>
      </c>
      <c r="D35" s="767" t="s">
        <v>502</v>
      </c>
      <c r="F35" s="59"/>
      <c r="G35" s="939" t="s">
        <v>522</v>
      </c>
      <c r="H35" s="777" t="str">
        <f>'Nädal_08_4.-9.klass_vastlapäev'!B59</f>
        <v>Kartul, aurutatud (mahe)</v>
      </c>
      <c r="I35" s="936" t="s">
        <v>522</v>
      </c>
      <c r="J35" s="173" t="str">
        <f>'Nädal_08_4.-9.klass_vastlapäev'!B61</f>
        <v>Kõrvitsa-porgandi-virsikusalat</v>
      </c>
      <c r="K35" s="942" t="s">
        <v>522</v>
      </c>
      <c r="L35" s="933"/>
    </row>
    <row r="36" spans="1:12" x14ac:dyDescent="0.3">
      <c r="A36" s="937" t="s">
        <v>525</v>
      </c>
      <c r="B36" s="777" t="str">
        <f>'Nädal_08_4.-9.klass_vastlapäev'!B58</f>
        <v>Rooskapsas, röstitud</v>
      </c>
      <c r="C36" s="161"/>
      <c r="D36" s="161"/>
      <c r="F36" s="164"/>
      <c r="G36" s="940" t="s">
        <v>525</v>
      </c>
      <c r="H36" s="777"/>
      <c r="I36" s="937" t="s">
        <v>525</v>
      </c>
      <c r="J36" s="174" t="str">
        <f>'Nädal_08_4.-9.klass_vastlapäev'!B62</f>
        <v>Kapsa-porrulaugu salat</v>
      </c>
      <c r="K36" s="943" t="s">
        <v>525</v>
      </c>
      <c r="L36" s="934" t="s">
        <v>518</v>
      </c>
    </row>
    <row r="37" spans="1:12" x14ac:dyDescent="0.3">
      <c r="A37" s="938" t="s">
        <v>522</v>
      </c>
      <c r="B37" s="797" t="str">
        <f>'Nädal_08_4.-9.klass_vastlapäev'!B72</f>
        <v>Riisiroog köögiviljade ja kanalihaga (L)</v>
      </c>
      <c r="C37" s="796" t="s">
        <v>524</v>
      </c>
      <c r="D37" s="776"/>
      <c r="E37" s="777" t="str">
        <f>'Nädal_08_4.-9.klass_vastlapäev'!B74</f>
        <v>Tomatine ahjupasta aedubadega (G)</v>
      </c>
      <c r="F37" s="778"/>
      <c r="G37" s="938" t="s">
        <v>522</v>
      </c>
      <c r="H37" s="798" t="str">
        <f>'Nädal_08_4.-9.klass_vastlapäev'!B75</f>
        <v>Külm jogurti-küüslaugukaste (L)</v>
      </c>
      <c r="I37" s="935" t="s">
        <v>522</v>
      </c>
      <c r="J37" s="173" t="str">
        <f>'Nädal_08_4.-9.klass_vastlapäev'!B78</f>
        <v>Porgandi-brokolisalat</v>
      </c>
      <c r="K37" s="941" t="s">
        <v>522</v>
      </c>
      <c r="L37" s="781" t="str">
        <f>'Nädal_08_4.-9.klass_vastlapäev'!B84</f>
        <v xml:space="preserve">Pirn </v>
      </c>
    </row>
    <row r="38" spans="1:12" x14ac:dyDescent="0.3">
      <c r="A38" s="939" t="s">
        <v>520</v>
      </c>
      <c r="B38" s="797" t="str">
        <f>'Nädal_08_4.-9.klass_vastlapäev'!B73</f>
        <v>Tomatine ahjupasta hakklihaga (G)</v>
      </c>
      <c r="C38" s="799" t="s">
        <v>526</v>
      </c>
      <c r="D38" s="63"/>
      <c r="E38" s="60"/>
      <c r="F38" s="59"/>
      <c r="G38" s="939" t="s">
        <v>520</v>
      </c>
      <c r="H38" s="798" t="str">
        <f>'Nädal_08_4.-9.klass_vastlapäev'!B76</f>
        <v>Kõrvits, röstitud</v>
      </c>
      <c r="I38" s="936" t="s">
        <v>520</v>
      </c>
      <c r="J38" s="173" t="str">
        <f>'Nädal_08_4.-9.klass_vastlapäev'!B79</f>
        <v>Jääsalat, valge redis, punane uba</v>
      </c>
      <c r="K38" s="942" t="s">
        <v>520</v>
      </c>
      <c r="L38" s="933"/>
    </row>
    <row r="39" spans="1:12" x14ac:dyDescent="0.3">
      <c r="A39" s="940" t="s">
        <v>506</v>
      </c>
      <c r="B39" s="800"/>
      <c r="C39" s="161"/>
      <c r="D39" s="161"/>
      <c r="E39" s="175"/>
      <c r="F39" s="164"/>
      <c r="G39" s="940" t="s">
        <v>506</v>
      </c>
      <c r="H39" s="798" t="str">
        <f>'Nädal_08_4.-9.klass_vastlapäev'!B77</f>
        <v>Hiina kapsa salat maisiga</v>
      </c>
      <c r="I39" s="937" t="s">
        <v>506</v>
      </c>
      <c r="J39" s="174" t="str">
        <f>'Nädal_08_4.-9.klass_vastlapäev'!B80</f>
        <v>Salatikaste</v>
      </c>
      <c r="K39" s="943" t="s">
        <v>506</v>
      </c>
      <c r="L39" s="934"/>
    </row>
    <row r="40" spans="1:12" ht="30" x14ac:dyDescent="0.3">
      <c r="A40" s="772" t="str">
        <f>'Nädal_10_4-.9.klass'!A8</f>
        <v>10. nädal</v>
      </c>
      <c r="B40" s="772" t="s">
        <v>512</v>
      </c>
      <c r="C40" s="774" t="s">
        <v>513</v>
      </c>
      <c r="D40" s="774" t="s">
        <v>514</v>
      </c>
      <c r="E40" s="772" t="s">
        <v>14</v>
      </c>
      <c r="F40" s="774" t="s">
        <v>515</v>
      </c>
      <c r="G40" s="772" t="str">
        <f>'Nädal_10_4-.9.klass'!A8</f>
        <v>10. nädal</v>
      </c>
      <c r="H40" s="772" t="s">
        <v>516</v>
      </c>
      <c r="I40" s="772" t="str">
        <f>'Nädal_10_4-.9.klass'!A8</f>
        <v>10. nädal</v>
      </c>
      <c r="J40" s="168" t="s">
        <v>517</v>
      </c>
      <c r="K40" s="772" t="str">
        <f>'Nädal_10_4-.9.klass'!A8</f>
        <v>10. nädal</v>
      </c>
      <c r="L40" s="772" t="s">
        <v>518</v>
      </c>
    </row>
    <row r="41" spans="1:12" x14ac:dyDescent="0.3">
      <c r="A41" s="935" t="s">
        <v>519</v>
      </c>
      <c r="B41" s="786" t="str">
        <f>'Nädal_10_4-.9.klass'!B10</f>
        <v>Kanapada ananassiga</v>
      </c>
      <c r="C41" s="764" t="s">
        <v>496</v>
      </c>
      <c r="D41" s="776"/>
      <c r="E41" s="777" t="str">
        <f>'Nädal_10_4-.9.klass'!B12</f>
        <v>Suvikõrvitsa-oapada ananassiga (G, L)</v>
      </c>
      <c r="F41" s="778"/>
      <c r="G41" s="938" t="s">
        <v>519</v>
      </c>
      <c r="H41" s="779" t="str">
        <f>'Nädal_10_4-.9.klass'!B13</f>
        <v>Aedoad, aurutatu</v>
      </c>
      <c r="I41" s="935" t="s">
        <v>519</v>
      </c>
      <c r="J41" s="791" t="str">
        <f>'Nädal_10_4-.9.klass'!B16</f>
        <v>Peedi-mädarõikasalat (L)</v>
      </c>
      <c r="K41" s="941" t="s">
        <v>519</v>
      </c>
      <c r="L41" s="781" t="str">
        <f>'Nädal_10_4-.9.klass'!B23</f>
        <v xml:space="preserve">Õun </v>
      </c>
    </row>
    <row r="42" spans="1:12" x14ac:dyDescent="0.3">
      <c r="A42" s="936" t="s">
        <v>520</v>
      </c>
      <c r="B42" s="781" t="str">
        <f>'Nädal_10_4-.9.klass'!B11</f>
        <v>Kurzeme strooganov (G, L)</v>
      </c>
      <c r="C42" s="760" t="s">
        <v>492</v>
      </c>
      <c r="D42" s="63"/>
      <c r="E42" s="58"/>
      <c r="F42" s="59"/>
      <c r="G42" s="939"/>
      <c r="H42" s="779" t="str">
        <f>'Nädal_10_4-.9.klass'!B14</f>
        <v>Täisterapasta/pasta (G)</v>
      </c>
      <c r="I42" s="936"/>
      <c r="J42" s="169" t="str">
        <f>'Nädal_10_4-.9.klass'!B17</f>
        <v>Hiina kapsa-tomatisalat</v>
      </c>
      <c r="K42" s="942"/>
      <c r="L42" s="933"/>
    </row>
    <row r="43" spans="1:12" x14ac:dyDescent="0.3">
      <c r="A43" s="937" t="s">
        <v>506</v>
      </c>
      <c r="B43" s="781"/>
      <c r="C43" s="161"/>
      <c r="D43" s="161"/>
      <c r="E43" s="163"/>
      <c r="F43" s="164"/>
      <c r="G43" s="940"/>
      <c r="H43" s="779" t="str">
        <f>'Nädal_10_4-.9.klass'!B15</f>
        <v>Riis, aurutatud</v>
      </c>
      <c r="I43" s="937"/>
      <c r="J43" s="170" t="str">
        <f>'Nädal_10_4-.9.klass'!B18</f>
        <v>Porgand, porrulauk, lillkapsas</v>
      </c>
      <c r="K43" s="943"/>
      <c r="L43" s="934"/>
    </row>
    <row r="44" spans="1:12" x14ac:dyDescent="0.3">
      <c r="A44" s="935" t="s">
        <v>520</v>
      </c>
      <c r="B44" s="801" t="str">
        <f>'Nädal_10_4-.9.klass'!B27</f>
        <v>Hakklihasupp</v>
      </c>
      <c r="C44" s="760" t="s">
        <v>492</v>
      </c>
      <c r="D44" s="776"/>
      <c r="E44" s="777" t="str">
        <f>'Nädal_10_4-.9.klass'!B29</f>
        <v xml:space="preserve">Juurviljasupp (L) </v>
      </c>
      <c r="F44" s="802"/>
      <c r="G44" s="938" t="s">
        <v>520</v>
      </c>
      <c r="H44" s="777"/>
      <c r="I44" s="935" t="s">
        <v>520</v>
      </c>
      <c r="J44" s="128"/>
      <c r="K44" s="941" t="s">
        <v>520</v>
      </c>
      <c r="L44" s="781" t="str">
        <f>'Nädal_10_4-.9.klass'!B34</f>
        <v xml:space="preserve">Kapsas </v>
      </c>
    </row>
    <row r="45" spans="1:12" x14ac:dyDescent="0.3">
      <c r="A45" s="936" t="s">
        <v>522</v>
      </c>
      <c r="B45" s="801" t="str">
        <f>'Nädal_10_4-.9.klass'!B28</f>
        <v>Rassolnik kanalihaga (G)</v>
      </c>
      <c r="C45" s="764" t="s">
        <v>496</v>
      </c>
      <c r="D45" s="63"/>
      <c r="F45" s="59"/>
      <c r="G45" s="939"/>
      <c r="H45" s="784" t="str">
        <f>'Nädal_10_4-.9.klass'!B31</f>
        <v>Kohupiimakreem mustikakisselliga (L)</v>
      </c>
      <c r="I45" s="936"/>
      <c r="J45" s="803"/>
      <c r="K45" s="942"/>
      <c r="L45" s="933"/>
    </row>
    <row r="46" spans="1:12" x14ac:dyDescent="0.3">
      <c r="A46" s="937" t="s">
        <v>523</v>
      </c>
      <c r="B46" s="777" t="str">
        <f>'Nädal_10_4-.9.klass'!B30</f>
        <v>Hapukoor, R 10% (L)</v>
      </c>
      <c r="C46" s="161"/>
      <c r="D46" s="161"/>
      <c r="E46" s="163"/>
      <c r="F46" s="164"/>
      <c r="G46" s="940"/>
      <c r="H46" s="804"/>
      <c r="I46" s="937"/>
      <c r="J46" s="805"/>
      <c r="K46" s="943"/>
      <c r="L46" s="934"/>
    </row>
    <row r="47" spans="1:12" x14ac:dyDescent="0.3">
      <c r="A47" s="938" t="s">
        <v>506</v>
      </c>
      <c r="B47" s="781" t="str">
        <f>'Nädal_10_4-.9.klass'!B38</f>
        <v>Gratineeritud valge kala (G, L)</v>
      </c>
      <c r="C47" s="771" t="s">
        <v>510</v>
      </c>
      <c r="D47" s="776"/>
      <c r="E47" s="777" t="str">
        <f>'Nädal_10_4-.9.klass'!B40</f>
        <v>Läätse-porgandi pikkpoiss (G, M, PT)</v>
      </c>
      <c r="F47" s="778"/>
      <c r="G47" s="938" t="s">
        <v>506</v>
      </c>
      <c r="H47" s="777" t="str">
        <f>'Nädal_10_4-.9.klass'!B42</f>
        <v>Lillkapsas, auruatatud</v>
      </c>
      <c r="I47" s="935" t="s">
        <v>506</v>
      </c>
      <c r="J47" s="806" t="str">
        <f>'Nädal_10_4-.9.klass'!B43</f>
        <v>Kartul, aurutatud</v>
      </c>
      <c r="K47" s="941"/>
      <c r="L47" s="781" t="str">
        <f>'Nädal_10_4-.9.klass'!B52</f>
        <v>Pirn</v>
      </c>
    </row>
    <row r="48" spans="1:12" x14ac:dyDescent="0.3">
      <c r="A48" s="939" t="s">
        <v>520</v>
      </c>
      <c r="B48" s="781" t="str">
        <f>'Nädal_10_4-.9.klass'!B39</f>
        <v>Ahjuliha (PT)</v>
      </c>
      <c r="C48" s="764" t="s">
        <v>496</v>
      </c>
      <c r="D48" s="63"/>
      <c r="F48" s="59"/>
      <c r="G48" s="939"/>
      <c r="H48" s="777"/>
      <c r="I48" s="936"/>
      <c r="J48" s="169" t="str">
        <f>'Nädal_10_4-.9.klass'!B44</f>
        <v>Ahjuköögiviljad</v>
      </c>
      <c r="K48" s="942"/>
      <c r="L48" s="933"/>
    </row>
    <row r="49" spans="1:12" x14ac:dyDescent="0.3">
      <c r="A49" s="940" t="s">
        <v>506</v>
      </c>
      <c r="B49" s="777" t="str">
        <f>'Nädal_10_4-.9.klass'!B41</f>
        <v>Külm hapukoorekaste murulauguga (L)</v>
      </c>
      <c r="C49" s="161"/>
      <c r="D49" s="161"/>
      <c r="E49" s="163"/>
      <c r="F49" s="164"/>
      <c r="G49" s="940"/>
      <c r="I49" s="937"/>
      <c r="J49" s="169" t="str">
        <f>'Nädal_10_4-.9.klass'!B45</f>
        <v>Hapukapsa-paprikasalat</v>
      </c>
      <c r="K49" s="943"/>
      <c r="L49" s="934"/>
    </row>
    <row r="50" spans="1:12" x14ac:dyDescent="0.3">
      <c r="A50" s="935" t="s">
        <v>521</v>
      </c>
      <c r="B50" s="807" t="str">
        <f>'Nädal_10_4-.9.klass'!B56</f>
        <v>Böfstrooganov (G, L)</v>
      </c>
      <c r="C50" s="776"/>
      <c r="D50" s="776"/>
      <c r="E50" s="777" t="str">
        <f>'Nädal_10_4-.9.klass'!B58</f>
        <v>Köögiviljastrooganov (G, L)</v>
      </c>
      <c r="F50" s="778"/>
      <c r="G50" s="938" t="s">
        <v>521</v>
      </c>
      <c r="H50" s="777" t="str">
        <f>'Nädal_10_4-.9.klass'!B59</f>
        <v>Porgand, aurutatud</v>
      </c>
      <c r="I50" s="935" t="s">
        <v>521</v>
      </c>
      <c r="J50" s="791" t="str">
        <f>'Nädal_10_4-.9.klass'!B62</f>
        <v>Valge redise-paprikasalat</v>
      </c>
      <c r="K50" s="941" t="s">
        <v>521</v>
      </c>
      <c r="L50" s="781" t="str">
        <f>'Nädal_10_4-.9.klass'!B69</f>
        <v xml:space="preserve">Õun </v>
      </c>
    </row>
    <row r="51" spans="1:12" x14ac:dyDescent="0.3">
      <c r="A51" s="936" t="s">
        <v>522</v>
      </c>
      <c r="B51" s="781" t="str">
        <f>'Nädal_10_4-.9.klass'!B57</f>
        <v>Kana-paprikahautis (G, L)</v>
      </c>
      <c r="C51" s="764" t="s">
        <v>496</v>
      </c>
      <c r="D51" s="63"/>
      <c r="E51" s="58"/>
      <c r="F51" s="59"/>
      <c r="G51" s="939"/>
      <c r="H51" s="777" t="str">
        <f>'Nädal_10_4-.9.klass'!B60</f>
        <v>Tatar, aurutatud</v>
      </c>
      <c r="I51" s="936"/>
      <c r="J51" s="169" t="str">
        <f>'Nädal_10_4-.9.klass'!B63</f>
        <v>Hiina kapsa salat spinatiga</v>
      </c>
      <c r="K51" s="942"/>
      <c r="L51" s="933"/>
    </row>
    <row r="52" spans="1:12" x14ac:dyDescent="0.3">
      <c r="A52" s="937" t="s">
        <v>525</v>
      </c>
      <c r="B52" s="781"/>
      <c r="C52" s="161"/>
      <c r="D52" s="161"/>
      <c r="E52" s="163"/>
      <c r="F52" s="164"/>
      <c r="G52" s="940"/>
      <c r="H52" s="777" t="str">
        <f>'Nädal_10_4-.9.klass'!B61</f>
        <v>Bulgur, keedetud (G)</v>
      </c>
      <c r="I52" s="937"/>
      <c r="J52" s="169" t="str">
        <f>'Nädal_10_4-.9.klass'!B64</f>
        <v>Peet, läätsed, mais</v>
      </c>
      <c r="K52" s="943"/>
      <c r="L52" s="934"/>
    </row>
    <row r="53" spans="1:12" x14ac:dyDescent="0.3">
      <c r="A53" s="938" t="s">
        <v>522</v>
      </c>
      <c r="B53" s="781" t="str">
        <f>'Nädal_10_4-.9.klass'!B73</f>
        <v>Kartuli-hakklihavorm</v>
      </c>
      <c r="C53" s="768" t="s">
        <v>504</v>
      </c>
      <c r="D53" s="776"/>
      <c r="E53" s="777" t="str">
        <f>'Nädal_10_4-.9.klass'!B75</f>
        <v>Kartuli-seeneroog Vahemere ürtidega</v>
      </c>
      <c r="F53" s="778"/>
      <c r="G53" s="938" t="s">
        <v>522</v>
      </c>
      <c r="H53" s="777" t="str">
        <f>'Nädal_10_4-.9.klass'!B77</f>
        <v>Rooskapsas, aurutatud</v>
      </c>
      <c r="I53" s="935" t="s">
        <v>522</v>
      </c>
      <c r="J53" s="791" t="str">
        <f>'Nädal_10_4-.9.klass'!B80</f>
        <v>Kaalikas, porgand, roheline hernes</v>
      </c>
      <c r="K53" s="941" t="s">
        <v>522</v>
      </c>
      <c r="L53" s="781" t="str">
        <f>'Nädal_10_4-.9.klass'!B85</f>
        <v>Apelsin</v>
      </c>
    </row>
    <row r="54" spans="1:12" x14ac:dyDescent="0.3">
      <c r="A54" s="939" t="s">
        <v>520</v>
      </c>
      <c r="B54" s="781" t="str">
        <f>'Nädal_10_4-.9.klass'!B74</f>
        <v>Pilaff kanalihaga</v>
      </c>
      <c r="C54" s="760" t="s">
        <v>492</v>
      </c>
      <c r="D54" s="63"/>
      <c r="E54" s="777"/>
      <c r="F54" s="59"/>
      <c r="G54" s="939"/>
      <c r="H54" s="777" t="str">
        <f>'Nädal_10_4-.9.klass'!B78</f>
        <v>Salatisegu pirni ja röstitud Kreeka pähklitega (P)</v>
      </c>
      <c r="I54" s="936"/>
      <c r="J54" s="169" t="str">
        <f>'Nädal_10_4-.9.klass'!B81</f>
        <v>Salatikaste</v>
      </c>
      <c r="K54" s="942"/>
      <c r="L54" s="933"/>
    </row>
    <row r="55" spans="1:12" x14ac:dyDescent="0.3">
      <c r="A55" s="940" t="s">
        <v>506</v>
      </c>
      <c r="B55" s="781"/>
      <c r="C55" s="161"/>
      <c r="D55" s="161"/>
      <c r="E55" s="175"/>
      <c r="F55" s="164"/>
      <c r="G55" s="940"/>
      <c r="H55" s="777" t="str">
        <f>'Nädal_10_4-.9.klass'!B79</f>
        <v>Valge peakapsas-ananassisalat</v>
      </c>
      <c r="I55" s="937"/>
      <c r="J55" s="170" t="str">
        <f>'Nädal_10_4-.9.klass'!B82</f>
        <v>Seemnesegu</v>
      </c>
      <c r="K55" s="943"/>
      <c r="L55" s="934"/>
    </row>
    <row r="56" spans="1:12" ht="30" x14ac:dyDescent="0.3">
      <c r="A56" s="772" t="str">
        <f>'Nädal_11_4.-9.klass'!A8</f>
        <v>11. nädal</v>
      </c>
      <c r="B56" s="772" t="s">
        <v>512</v>
      </c>
      <c r="C56" s="774" t="s">
        <v>513</v>
      </c>
      <c r="D56" s="774" t="s">
        <v>514</v>
      </c>
      <c r="E56" s="772" t="s">
        <v>14</v>
      </c>
      <c r="F56" s="774" t="s">
        <v>515</v>
      </c>
      <c r="G56" s="772" t="str">
        <f>'Nädal_11_4.-9.klass'!A8</f>
        <v>11. nädal</v>
      </c>
      <c r="H56" s="772" t="s">
        <v>516</v>
      </c>
      <c r="I56" s="772" t="str">
        <f>'Nädal_11_4.-9.klass'!A8</f>
        <v>11. nädal</v>
      </c>
      <c r="J56" s="168" t="s">
        <v>517</v>
      </c>
      <c r="K56" s="772" t="str">
        <f>'Nädal_11_4.-9.klass'!A8</f>
        <v>11. nädal</v>
      </c>
      <c r="L56" s="772" t="s">
        <v>518</v>
      </c>
    </row>
    <row r="57" spans="1:12" x14ac:dyDescent="0.3">
      <c r="A57" s="935" t="s">
        <v>519</v>
      </c>
      <c r="B57" s="781" t="str">
        <f>'Nädal_11_4.-9.klass'!B10</f>
        <v>Kanakaste sulatatud juustuga (G, L)</v>
      </c>
      <c r="C57" s="764" t="s">
        <v>496</v>
      </c>
      <c r="D57" s="776"/>
      <c r="E57" s="777" t="str">
        <f>'Nädal_11_4.-9.klass'!B12</f>
        <v>Kikerhernekaste sulatatud juustuga ja basiilikuga (G, L)</v>
      </c>
      <c r="F57" s="789"/>
      <c r="G57" s="938" t="s">
        <v>519</v>
      </c>
      <c r="H57" s="779" t="str">
        <f>'Nädal_11_4.-9.klass'!B13</f>
        <v>Brokoli, aurutatud</v>
      </c>
      <c r="I57" s="935" t="s">
        <v>519</v>
      </c>
      <c r="J57" s="791" t="str">
        <f>'Nädal_11_4.-9.klass'!B16</f>
        <v>Porgandi-ananassisalat</v>
      </c>
      <c r="K57" s="941" t="s">
        <v>519</v>
      </c>
      <c r="L57" s="781" t="str">
        <f>'Nädal_11_4.-9.klass'!B23</f>
        <v xml:space="preserve">Pirn </v>
      </c>
    </row>
    <row r="58" spans="1:12" x14ac:dyDescent="0.3">
      <c r="A58" s="936" t="s">
        <v>520</v>
      </c>
      <c r="B58" s="781" t="str">
        <f>'Nädal_11_4.-9.klass'!B11</f>
        <v>Raguu sealihast (G)</v>
      </c>
      <c r="C58" s="760" t="s">
        <v>492</v>
      </c>
      <c r="D58" s="63"/>
      <c r="E58" s="58"/>
      <c r="F58" s="57"/>
      <c r="G58" s="939"/>
      <c r="H58" s="779" t="str">
        <f>'Nädal_11_4.-9.klass'!B14</f>
        <v>Täisterapasta/pasta (G)</v>
      </c>
      <c r="I58" s="936"/>
      <c r="J58" s="169" t="str">
        <f>'Nädal_11_4.-9.klass'!B17</f>
        <v>Hiina kapsa-kurgisalat tilliga</v>
      </c>
      <c r="K58" s="942"/>
      <c r="L58" s="933"/>
    </row>
    <row r="59" spans="1:12" x14ac:dyDescent="0.3">
      <c r="A59" s="937" t="s">
        <v>506</v>
      </c>
      <c r="B59" s="786"/>
      <c r="C59" s="161"/>
      <c r="D59" s="161"/>
      <c r="E59" s="163"/>
      <c r="F59" s="167"/>
      <c r="G59" s="940"/>
      <c r="H59" s="779" t="str">
        <f>'Nädal_11_4.-9.klass'!B15</f>
        <v>Tatar, aurutatud</v>
      </c>
      <c r="I59" s="937"/>
      <c r="J59" s="170" t="str">
        <f>'Nädal_11_4.-9.klass'!B18</f>
        <v>Peet, kapsas, rohelised herned</v>
      </c>
      <c r="K59" s="943"/>
      <c r="L59" s="934"/>
    </row>
    <row r="60" spans="1:12" x14ac:dyDescent="0.3">
      <c r="A60" s="935" t="s">
        <v>520</v>
      </c>
      <c r="B60" s="801" t="str">
        <f>'Nädal_11_4.-9.klass'!B27</f>
        <v>Kanasupp lillkapsaga</v>
      </c>
      <c r="C60" s="764" t="s">
        <v>496</v>
      </c>
      <c r="D60" s="776"/>
      <c r="E60" s="808" t="str">
        <f>'Nädal_11_4.-9.klass'!B29</f>
        <v>Aedviljasupp kinoaga</v>
      </c>
      <c r="F60" s="789"/>
      <c r="G60" s="938" t="s">
        <v>520</v>
      </c>
      <c r="H60" s="784" t="str">
        <f>'Nädal_11_4.-9.klass'!B31</f>
        <v>Kakaopuding  moosiga (L, VS)</v>
      </c>
      <c r="I60" s="935" t="s">
        <v>520</v>
      </c>
      <c r="J60" s="170"/>
      <c r="K60" s="941" t="s">
        <v>520</v>
      </c>
      <c r="L60" s="781" t="str">
        <f>'Nädal_11_4.-9.klass'!B34</f>
        <v>Porgand</v>
      </c>
    </row>
    <row r="61" spans="1:12" x14ac:dyDescent="0.3">
      <c r="A61" s="936" t="s">
        <v>522</v>
      </c>
      <c r="B61" s="801" t="str">
        <f>'Nädal_11_4.-9.klass'!B28</f>
        <v>Frikadellisupp (G, L, M)</v>
      </c>
      <c r="C61" s="771" t="s">
        <v>510</v>
      </c>
      <c r="D61" s="63"/>
      <c r="E61" s="58"/>
      <c r="F61" s="57"/>
      <c r="G61" s="939"/>
      <c r="H61" s="777"/>
      <c r="I61" s="936"/>
      <c r="J61" s="781"/>
      <c r="K61" s="942"/>
      <c r="L61" s="933"/>
    </row>
    <row r="62" spans="1:12" x14ac:dyDescent="0.3">
      <c r="A62" s="937" t="s">
        <v>523</v>
      </c>
      <c r="C62" s="161"/>
      <c r="D62" s="161"/>
      <c r="E62" s="163"/>
      <c r="F62" s="167"/>
      <c r="G62" s="940"/>
      <c r="H62" s="777"/>
      <c r="I62" s="937"/>
      <c r="J62" s="805"/>
      <c r="K62" s="943"/>
      <c r="L62" s="934"/>
    </row>
    <row r="63" spans="1:12" x14ac:dyDescent="0.3">
      <c r="A63" s="938" t="s">
        <v>506</v>
      </c>
      <c r="B63" s="779" t="str">
        <f>'Nädal_11_4.-9.klass'!B38</f>
        <v>Lõhepikkpoiss (G, M, PT)</v>
      </c>
      <c r="C63" s="764" t="s">
        <v>496</v>
      </c>
      <c r="D63" s="776"/>
      <c r="E63" s="794" t="str">
        <f>'Nädal_11_4.-9.klass'!B40</f>
        <v>Tatra-seenekotletid (G, PT)</v>
      </c>
      <c r="F63" s="809"/>
      <c r="G63" s="938" t="s">
        <v>506</v>
      </c>
      <c r="I63" s="935" t="s">
        <v>506</v>
      </c>
      <c r="J63" s="782" t="str">
        <f>'Nädal_11_4.-9.klass'!B43</f>
        <v>Riis, aurutatud</v>
      </c>
      <c r="K63" s="941" t="s">
        <v>506</v>
      </c>
      <c r="L63" s="781" t="str">
        <f>'Nädal_11_4.-9.klass'!B52</f>
        <v>Apelsin</v>
      </c>
    </row>
    <row r="64" spans="1:12" x14ac:dyDescent="0.3">
      <c r="A64" s="939" t="s">
        <v>520</v>
      </c>
      <c r="B64" s="779" t="str">
        <f>'Nädal_11_4.-9.klass'!B39</f>
        <v>Ahjus küpsetatud kanakintsuliha (PT)</v>
      </c>
      <c r="C64" s="771" t="s">
        <v>510</v>
      </c>
      <c r="D64" s="63"/>
      <c r="F64" s="57"/>
      <c r="G64" s="939"/>
      <c r="H64" s="794"/>
      <c r="I64" s="936"/>
      <c r="J64" s="134" t="str">
        <f>'Nädal_11_4.-9.klass'!B44</f>
        <v>Kartul, aurutatud</v>
      </c>
      <c r="K64" s="942"/>
      <c r="L64" s="933"/>
    </row>
    <row r="65" spans="1:12" x14ac:dyDescent="0.3">
      <c r="A65" s="940" t="s">
        <v>506</v>
      </c>
      <c r="B65" s="794" t="str">
        <f>'Nädal_11_4.-9.klass'!B41</f>
        <v>Kodujuustukaste (L)</v>
      </c>
      <c r="C65" s="161"/>
      <c r="D65" s="161"/>
      <c r="E65" s="163"/>
      <c r="F65" s="167"/>
      <c r="G65" s="940"/>
      <c r="H65" s="794" t="str">
        <f>'Nädal_11_4.-9.klass'!B42</f>
        <v>Peet, röstitud</v>
      </c>
      <c r="I65" s="937"/>
      <c r="J65" s="134" t="str">
        <f>'Nädal_11_4.-9.klass'!B45</f>
        <v>Punase kapsa-apelsinisalat</v>
      </c>
      <c r="K65" s="943"/>
      <c r="L65" s="934"/>
    </row>
    <row r="66" spans="1:12" x14ac:dyDescent="0.3">
      <c r="A66" s="935" t="s">
        <v>521</v>
      </c>
      <c r="B66" s="810" t="str">
        <f>'Nädal_11_4.-9.klass'!B56</f>
        <v xml:space="preserve">Maksastrooganov (G, L) </v>
      </c>
      <c r="C66" s="762" t="s">
        <v>527</v>
      </c>
      <c r="D66" s="776"/>
      <c r="E66" s="777" t="str">
        <f>'Nädal_11_4.-9.klass'!B58</f>
        <v>Köögiviljastrooganov (G, L)</v>
      </c>
      <c r="F66" s="789"/>
      <c r="G66" s="938" t="s">
        <v>521</v>
      </c>
      <c r="H66" s="777" t="str">
        <f>'Nädal_11_4.-9.klass'!B59</f>
        <v>Kaalikas, röstitud</v>
      </c>
      <c r="I66" s="935" t="s">
        <v>521</v>
      </c>
      <c r="J66" s="791" t="str">
        <f>'Nädal_11_4.-9.klass'!B62</f>
        <v>Valge redise-paprikasalat</v>
      </c>
      <c r="K66" s="941" t="s">
        <v>521</v>
      </c>
      <c r="L66" s="781" t="str">
        <f>'Nädal_11_4.-9.klass'!B69</f>
        <v xml:space="preserve">Õun </v>
      </c>
    </row>
    <row r="67" spans="1:12" x14ac:dyDescent="0.3">
      <c r="A67" s="936" t="s">
        <v>522</v>
      </c>
      <c r="B67" s="786" t="str">
        <f>'Nädal_11_4.-9.klass'!B57</f>
        <v>Kanaliha-köögiviljahautis (G, L)</v>
      </c>
      <c r="C67" s="764" t="s">
        <v>496</v>
      </c>
      <c r="D67" s="63"/>
      <c r="E67" s="58"/>
      <c r="F67" s="57"/>
      <c r="G67" s="939"/>
      <c r="H67" s="777" t="str">
        <f>'Nädal_11_4.-9.klass'!B60</f>
        <v>Kartul, aurutatud</v>
      </c>
      <c r="I67" s="936"/>
      <c r="J67" s="169" t="str">
        <f>'Nädal_11_4.-9.klass'!B63</f>
        <v>Hiina kapsa salat spinatiga</v>
      </c>
      <c r="K67" s="942"/>
      <c r="L67" s="933"/>
    </row>
    <row r="68" spans="1:12" x14ac:dyDescent="0.3">
      <c r="A68" s="937" t="s">
        <v>525</v>
      </c>
      <c r="B68" s="781"/>
      <c r="C68" s="161"/>
      <c r="D68" s="161"/>
      <c r="E68" s="163"/>
      <c r="F68" s="167"/>
      <c r="G68" s="940"/>
      <c r="H68" s="777" t="str">
        <f>'Nädal_11_4.-9.klass'!B61</f>
        <v>Tatar, aurutatud</v>
      </c>
      <c r="I68" s="937"/>
      <c r="J68" s="169" t="str">
        <f>'Nädal_11_4.-9.klass'!B64</f>
        <v>Porgand, läätsed, peet</v>
      </c>
      <c r="K68" s="943"/>
      <c r="L68" s="934"/>
    </row>
    <row r="69" spans="1:12" x14ac:dyDescent="0.3">
      <c r="A69" s="935" t="s">
        <v>522</v>
      </c>
      <c r="B69" s="781" t="str">
        <f>'Nädal_11_4.-9.klass'!B73</f>
        <v>Koorene kanapasta (G, L)</v>
      </c>
      <c r="C69" s="768" t="s">
        <v>504</v>
      </c>
      <c r="D69" s="776"/>
      <c r="E69" s="777" t="str">
        <f>'Nädal_11_4.-9.klass'!B75</f>
        <v>Suvikõrvitsapasta juustu ja basiilikuga (G, L)</v>
      </c>
      <c r="F69" s="789"/>
      <c r="G69" s="938" t="s">
        <v>522</v>
      </c>
      <c r="H69" s="788" t="str">
        <f>'Nädal_11_4.-9.klass'!B77</f>
        <v>Köögiviljad, aurutatud</v>
      </c>
      <c r="I69" s="935" t="s">
        <v>522</v>
      </c>
      <c r="J69" s="791" t="str">
        <f>'Nädal_11_4.-9.klass'!B80</f>
        <v>Jääsalat, valge redis, punane uba</v>
      </c>
      <c r="K69" s="941" t="s">
        <v>522</v>
      </c>
      <c r="L69" s="781" t="str">
        <f>'Nädal_11_4.-9.klass'!B85</f>
        <v xml:space="preserve">Pirn </v>
      </c>
    </row>
    <row r="70" spans="1:12" x14ac:dyDescent="0.3">
      <c r="A70" s="936" t="s">
        <v>520</v>
      </c>
      <c r="B70" s="781" t="str">
        <f>'Nädal_11_4.-9.klass'!B74</f>
        <v>Riisi–hakkliha–kapsa pajaroog</v>
      </c>
      <c r="C70" s="764" t="s">
        <v>496</v>
      </c>
      <c r="D70" s="63"/>
      <c r="F70" s="57"/>
      <c r="G70" s="939"/>
      <c r="H70" s="788" t="str">
        <f>'Nädal_11_4.-9.klass'!B78</f>
        <v>Porgandisalat roheliste hernestega</v>
      </c>
      <c r="I70" s="936"/>
      <c r="J70" s="169" t="str">
        <f>'Nädal_11_4.-9.klass'!B81</f>
        <v>Salatikaste</v>
      </c>
      <c r="K70" s="942"/>
      <c r="L70" s="933"/>
    </row>
    <row r="71" spans="1:12" x14ac:dyDescent="0.3">
      <c r="A71" s="937" t="s">
        <v>506</v>
      </c>
      <c r="B71" s="777" t="str">
        <f>'Nädal_11_4.-9.klass'!B76</f>
        <v>Külm kaste rohelise sibulaga (L)</v>
      </c>
      <c r="C71" s="161"/>
      <c r="D71" s="161"/>
      <c r="E71" s="163"/>
      <c r="F71" s="167"/>
      <c r="G71" s="940"/>
      <c r="H71" s="788" t="str">
        <f>'Nädal_11_4.-9.klass'!B79</f>
        <v>Peedi-küüslaugusalat</v>
      </c>
      <c r="I71" s="937"/>
      <c r="J71" s="170" t="str">
        <f>'Nädal_11_4.-9.klass'!B82</f>
        <v>Seemnesegu</v>
      </c>
      <c r="K71" s="943"/>
      <c r="L71" s="934"/>
    </row>
    <row r="72" spans="1:12" ht="30" x14ac:dyDescent="0.3">
      <c r="A72" s="772" t="str">
        <f>'Nädal_12_4.-9.klass'!A8</f>
        <v>12. nädal</v>
      </c>
      <c r="B72" s="772" t="s">
        <v>512</v>
      </c>
      <c r="C72" s="774" t="s">
        <v>513</v>
      </c>
      <c r="D72" s="774" t="s">
        <v>514</v>
      </c>
      <c r="E72" s="772" t="s">
        <v>14</v>
      </c>
      <c r="F72" s="774" t="s">
        <v>515</v>
      </c>
      <c r="G72" s="772" t="str">
        <f>A72</f>
        <v>12. nädal</v>
      </c>
      <c r="H72" s="772" t="s">
        <v>516</v>
      </c>
      <c r="I72" s="772" t="str">
        <f>A72</f>
        <v>12. nädal</v>
      </c>
      <c r="J72" s="168" t="s">
        <v>517</v>
      </c>
      <c r="K72" s="772" t="str">
        <f>A72</f>
        <v>12. nädal</v>
      </c>
      <c r="L72" s="772" t="s">
        <v>518</v>
      </c>
    </row>
    <row r="73" spans="1:12" x14ac:dyDescent="0.3">
      <c r="A73" s="935" t="s">
        <v>519</v>
      </c>
      <c r="B73" s="775" t="str">
        <f>'Nädal_12_4.-9.klass'!B10</f>
        <v>Tikka Masala kastmes kanalihatükid (L)</v>
      </c>
      <c r="C73" s="764" t="s">
        <v>496</v>
      </c>
      <c r="D73" s="776"/>
      <c r="E73" s="777" t="str">
        <f>'Nädal_12_4.-9.klass'!B12</f>
        <v>Tikka Masala kastmes tofu (L)</v>
      </c>
      <c r="F73" s="778"/>
      <c r="G73" s="938" t="s">
        <v>519</v>
      </c>
      <c r="H73" s="779" t="str">
        <f>'Nädal_12_4.-9.klass'!B13</f>
        <v>Aedoad, aurutatud</v>
      </c>
      <c r="I73" s="935" t="s">
        <v>519</v>
      </c>
      <c r="J73" s="791" t="str">
        <f>'Nädal_12_4.-9.klass'!B16</f>
        <v>Peedi-soolakurgisalat</v>
      </c>
      <c r="K73" s="941" t="s">
        <v>519</v>
      </c>
      <c r="L73" s="781" t="str">
        <f>'Nädal_12_4.-9.klass'!B23</f>
        <v xml:space="preserve">Õun </v>
      </c>
    </row>
    <row r="74" spans="1:12" x14ac:dyDescent="0.3">
      <c r="A74" s="936"/>
      <c r="B74" s="775" t="str">
        <f>'Nädal_12_4.-9.klass'!B11</f>
        <v>Hautatud sealihapada salveiga</v>
      </c>
      <c r="C74" s="760" t="s">
        <v>492</v>
      </c>
      <c r="D74" s="63"/>
      <c r="E74" s="58"/>
      <c r="F74" s="59"/>
      <c r="G74" s="939"/>
      <c r="H74" s="779" t="str">
        <f>'Nädal_12_4.-9.klass'!B14</f>
        <v>Täisterapasta/pasta (G)</v>
      </c>
      <c r="I74" s="936"/>
      <c r="J74" s="169" t="str">
        <f>'Nädal_12_4.-9.klass'!B17</f>
        <v>Kapsa-porgandisalat</v>
      </c>
      <c r="K74" s="942"/>
      <c r="L74" s="933"/>
    </row>
    <row r="75" spans="1:12" x14ac:dyDescent="0.3">
      <c r="A75" s="936"/>
      <c r="B75" s="811"/>
      <c r="C75" s="161"/>
      <c r="D75" s="161"/>
      <c r="E75" s="58"/>
      <c r="F75" s="59"/>
      <c r="G75" s="939"/>
      <c r="H75" s="779" t="str">
        <f>'Nädal_12_4.-9.klass'!B15</f>
        <v>Riis, aurutatud</v>
      </c>
      <c r="I75" s="936"/>
      <c r="J75" s="170" t="str">
        <f>'Nädal_12_4.-9.klass'!B18</f>
        <v>Hiina kapsas, mais, šampinjonid peterselliga</v>
      </c>
      <c r="K75" s="942"/>
      <c r="L75" s="944"/>
    </row>
    <row r="76" spans="1:12" x14ac:dyDescent="0.3">
      <c r="A76" s="935" t="s">
        <v>520</v>
      </c>
      <c r="B76" s="783" t="str">
        <f>'Nädal_12_4.-9.klass'!B27</f>
        <v>Koorene lõhesupp (L)</v>
      </c>
      <c r="C76" s="768" t="s">
        <v>504</v>
      </c>
      <c r="D76" s="776"/>
      <c r="E76" s="777" t="str">
        <f>'Nädal_12_4.-9.klass'!B29</f>
        <v>Borš läätsedega</v>
      </c>
      <c r="F76" s="778"/>
      <c r="G76" s="938" t="s">
        <v>520</v>
      </c>
      <c r="H76" s="784" t="str">
        <f>'Nädal_12_4.-9.klass'!B31</f>
        <v>Mahlatarretis vahukoorega (L)</v>
      </c>
      <c r="I76" s="935" t="s">
        <v>520</v>
      </c>
      <c r="J76" s="57"/>
      <c r="K76" s="941" t="s">
        <v>520</v>
      </c>
      <c r="L76" s="781" t="str">
        <f>'Nädal_12_4.-9.klass'!B34</f>
        <v>Porgand</v>
      </c>
    </row>
    <row r="77" spans="1:12" x14ac:dyDescent="0.3">
      <c r="A77" s="936"/>
      <c r="B77" s="783" t="str">
        <f>'Nädal_12_4.-9.klass'!B28</f>
        <v xml:space="preserve">Borš sealihaga </v>
      </c>
      <c r="C77" s="760" t="s">
        <v>492</v>
      </c>
      <c r="D77" s="767" t="s">
        <v>502</v>
      </c>
      <c r="E77" s="58"/>
      <c r="F77" s="59"/>
      <c r="G77" s="939"/>
      <c r="H77" s="804"/>
      <c r="I77" s="936"/>
      <c r="J77" s="947"/>
      <c r="K77" s="942"/>
      <c r="L77" s="933"/>
    </row>
    <row r="78" spans="1:12" x14ac:dyDescent="0.3">
      <c r="A78" s="937"/>
      <c r="B78" s="763"/>
      <c r="C78" s="161"/>
      <c r="D78" s="161"/>
      <c r="E78" s="163"/>
      <c r="F78" s="164"/>
      <c r="G78" s="940"/>
      <c r="H78" s="804"/>
      <c r="I78" s="937"/>
      <c r="J78" s="947"/>
      <c r="K78" s="943"/>
      <c r="L78" s="934"/>
    </row>
    <row r="79" spans="1:12" x14ac:dyDescent="0.3">
      <c r="A79" s="938" t="s">
        <v>506</v>
      </c>
      <c r="B79" s="775" t="str">
        <f>'Nädal_12_4.-9.klass'!B38</f>
        <v>Prantsuse ürtidega hautatud kana kintsuliha (PT)</v>
      </c>
      <c r="C79" s="764" t="s">
        <v>496</v>
      </c>
      <c r="D79" s="776"/>
      <c r="E79" s="777" t="str">
        <f>'Nädal_12_4.-9.klass'!B40</f>
        <v>Köögivilja-riisi-juustukotlet (G, L, PT)</v>
      </c>
      <c r="F79" s="778"/>
      <c r="G79" s="938" t="s">
        <v>506</v>
      </c>
      <c r="H79" s="779" t="str">
        <f>'Nädal_12_4.-9.klass'!B42</f>
        <v>Valge kapsas, hautatud</v>
      </c>
      <c r="I79" s="935" t="s">
        <v>506</v>
      </c>
      <c r="J79" s="791" t="str">
        <f>'Nädal_12_4.-9.klass'!B45</f>
        <v>Kaalika-kapsasalat mahlaga</v>
      </c>
      <c r="K79" s="941" t="s">
        <v>506</v>
      </c>
      <c r="L79" s="781" t="str">
        <f>'Nädal_12_4.-9.klass'!B52</f>
        <v>Pirn</v>
      </c>
    </row>
    <row r="80" spans="1:12" x14ac:dyDescent="0.3">
      <c r="A80" s="939"/>
      <c r="B80" s="775" t="str">
        <f>'Nädal_12_4.-9.klass'!B39</f>
        <v>Koores hautatud kalafilee sidruni ja tilliga (L, PT)</v>
      </c>
      <c r="C80" s="768" t="s">
        <v>504</v>
      </c>
      <c r="D80" s="63"/>
      <c r="F80" s="59"/>
      <c r="G80" s="939"/>
      <c r="H80" s="779" t="str">
        <f>'Nädal_12_4.-9.klass'!B43</f>
        <v>Kartulipuder (L)</v>
      </c>
      <c r="I80" s="936"/>
      <c r="J80" s="169" t="str">
        <f>'Nädal_12_4.-9.klass'!B46</f>
        <v>Hiina kapsa salat tomati ja spinatiga</v>
      </c>
      <c r="K80" s="942"/>
      <c r="L80" s="933"/>
    </row>
    <row r="81" spans="1:12" x14ac:dyDescent="0.3">
      <c r="A81" s="940"/>
      <c r="B81" s="777" t="str">
        <f>'Nädal_12_4.-9.klass'!B41</f>
        <v>Külm jogurti-küüslaugukaste (L)</v>
      </c>
      <c r="C81" s="161"/>
      <c r="D81" s="161"/>
      <c r="E81" s="163"/>
      <c r="F81" s="164"/>
      <c r="G81" s="940"/>
      <c r="H81" s="779" t="str">
        <f>'Nädal_12_4.-9.klass'!B44</f>
        <v>Kuskuss, keedetud (G)</v>
      </c>
      <c r="I81" s="937"/>
      <c r="J81" s="169" t="str">
        <f>'Nädal_12_4.-9.klass'!B47</f>
        <v>Porgand, roheline hernes, marineeritud punane sibul</v>
      </c>
      <c r="K81" s="943"/>
      <c r="L81" s="934"/>
    </row>
    <row r="82" spans="1:12" x14ac:dyDescent="0.3">
      <c r="A82" s="935" t="s">
        <v>521</v>
      </c>
      <c r="B82" s="775" t="str">
        <f>'Nädal_12_4.-9.klass'!B56</f>
        <v>Kanalihatükid magushapus kastmes</v>
      </c>
      <c r="C82" s="764" t="s">
        <v>496</v>
      </c>
      <c r="D82" s="776"/>
      <c r="E82" s="777" t="str">
        <f>'Nädal_12_4.-9.klass'!B58</f>
        <v>Lillkapsas magushapus kastmes</v>
      </c>
      <c r="F82" s="778"/>
      <c r="G82" s="938" t="s">
        <v>521</v>
      </c>
      <c r="H82" s="777" t="str">
        <f>'Nädal_12_4.-9.klass'!B59</f>
        <v>Peet, röstitud</v>
      </c>
      <c r="I82" s="935" t="s">
        <v>521</v>
      </c>
      <c r="J82" s="791" t="str">
        <f>'Nädal_12_4.-9.klass'!B62</f>
        <v xml:space="preserve">Porgandi-mangosalat </v>
      </c>
      <c r="K82" s="941" t="s">
        <v>521</v>
      </c>
      <c r="L82" s="781" t="str">
        <f>'Nädal_12_4.-9.klass'!B69</f>
        <v xml:space="preserve">Õun </v>
      </c>
    </row>
    <row r="83" spans="1:12" x14ac:dyDescent="0.3">
      <c r="A83" s="936"/>
      <c r="B83" s="775" t="str">
        <f>'Nädal_12_4.-9.klass'!B57</f>
        <v>Veiseliha- juurviljahautis</v>
      </c>
      <c r="C83" s="762" t="s">
        <v>494</v>
      </c>
      <c r="D83" s="63"/>
      <c r="E83" s="58"/>
      <c r="F83" s="59"/>
      <c r="G83" s="939"/>
      <c r="H83" s="777" t="str">
        <f>'Nädal_12_4.-9.klass'!B60</f>
        <v>Täisterapasta/pasta (G)</v>
      </c>
      <c r="I83" s="936"/>
      <c r="J83" s="169" t="str">
        <f>'Nädal_12_4.-9.klass'!B63</f>
        <v>Selleri-peedisalat tilliga</v>
      </c>
      <c r="K83" s="942"/>
      <c r="L83" s="933"/>
    </row>
    <row r="84" spans="1:12" x14ac:dyDescent="0.3">
      <c r="A84" s="937"/>
      <c r="B84" s="775"/>
      <c r="C84" s="161"/>
      <c r="D84" s="161"/>
      <c r="E84" s="163"/>
      <c r="F84" s="164"/>
      <c r="G84" s="940"/>
      <c r="H84" s="777" t="str">
        <f>'Nädal_12_4.-9.klass'!B61</f>
        <v>Tatar, aurutatud</v>
      </c>
      <c r="I84" s="937"/>
      <c r="J84" s="169" t="str">
        <f>'Nädal_12_4.-9.klass'!B64</f>
        <v>Valge peakapsas, läätsed, redis</v>
      </c>
      <c r="K84" s="943"/>
      <c r="L84" s="934"/>
    </row>
    <row r="85" spans="1:12" x14ac:dyDescent="0.3">
      <c r="A85" s="938" t="s">
        <v>522</v>
      </c>
      <c r="B85" s="775" t="str">
        <f>'Nädal_12_4.-9.klass'!B73</f>
        <v>Kartuli-kanaroog (L)</v>
      </c>
      <c r="C85" s="764" t="s">
        <v>496</v>
      </c>
      <c r="D85" s="776"/>
      <c r="E85" s="777" t="str">
        <f>'Nädal_12_4.-9.klass'!B75</f>
        <v>Riisiroog muna ja köögiviljadega (M)</v>
      </c>
      <c r="F85" s="778"/>
      <c r="G85" s="938" t="s">
        <v>522</v>
      </c>
      <c r="I85" s="935" t="s">
        <v>522</v>
      </c>
      <c r="J85" s="806" t="str">
        <f>'Nädal_12_4.-9.klass'!B78</f>
        <v>Porgandi-melonisalat</v>
      </c>
      <c r="K85" s="941" t="s">
        <v>522</v>
      </c>
      <c r="L85" s="781" t="str">
        <f>'Nädal_12_4.-9.klass'!B85</f>
        <v>Apelsin</v>
      </c>
    </row>
    <row r="86" spans="1:12" x14ac:dyDescent="0.3">
      <c r="A86" s="939"/>
      <c r="B86" s="808" t="str">
        <f>'Nädal_12_4.-9.klass'!B74</f>
        <v>Mahedalt vürtsikas riisiroog hakkliha ja punaste ubadega</v>
      </c>
      <c r="C86" s="762" t="s">
        <v>494</v>
      </c>
      <c r="D86" s="63"/>
      <c r="F86" s="59"/>
      <c r="G86" s="939"/>
      <c r="H86" s="777"/>
      <c r="I86" s="936"/>
      <c r="J86" s="169" t="str">
        <f>'Nädal_12_4.-9.klass'!B79</f>
        <v>Hiina kapsa salat spinati, meloni ja punase sibulaga</v>
      </c>
      <c r="K86" s="942"/>
      <c r="L86" s="945"/>
    </row>
    <row r="87" spans="1:12" x14ac:dyDescent="0.3">
      <c r="A87" s="940"/>
      <c r="B87" s="777" t="str">
        <f>'Nädal_12_4.-9.klass'!B76</f>
        <v>Külm hapukoorekaste murulauguga (L)</v>
      </c>
      <c r="C87" s="161"/>
      <c r="D87" s="161"/>
      <c r="E87" s="163"/>
      <c r="F87" s="164"/>
      <c r="G87" s="940"/>
      <c r="H87" s="777" t="str">
        <f>'Nädal_12_4.-9.klass'!B77</f>
        <v>Köögiviljad, aurutatud</v>
      </c>
      <c r="I87" s="937"/>
      <c r="J87" s="170" t="str">
        <f>'Nädal_12_4.-9.klass'!B80</f>
        <v>Peet, hapukurk, roheline sibul</v>
      </c>
      <c r="K87" s="943"/>
      <c r="L87" s="946"/>
    </row>
    <row r="88" spans="1:12" ht="30" x14ac:dyDescent="0.3">
      <c r="A88" s="772" t="str">
        <f>'Nädal_13_4.-9.klass'!A8</f>
        <v>13. nädal</v>
      </c>
      <c r="B88" s="772" t="s">
        <v>512</v>
      </c>
      <c r="C88" s="774" t="s">
        <v>513</v>
      </c>
      <c r="D88" s="774" t="s">
        <v>514</v>
      </c>
      <c r="E88" s="772" t="s">
        <v>14</v>
      </c>
      <c r="F88" s="774" t="s">
        <v>515</v>
      </c>
      <c r="G88" s="772" t="str">
        <f>'Nädal_13_4.-9.klass'!A8</f>
        <v>13. nädal</v>
      </c>
      <c r="H88" s="772" t="s">
        <v>516</v>
      </c>
      <c r="I88" s="772" t="str">
        <f>'Nädal_13_4.-9.klass'!A8</f>
        <v>13. nädal</v>
      </c>
      <c r="J88" s="168" t="s">
        <v>517</v>
      </c>
      <c r="K88" s="772" t="str">
        <f>'Nädal_13_4.-9.klass'!A8</f>
        <v>13. nädal</v>
      </c>
      <c r="L88" s="772" t="s">
        <v>518</v>
      </c>
    </row>
    <row r="89" spans="1:12" x14ac:dyDescent="0.3">
      <c r="A89" s="935" t="s">
        <v>519</v>
      </c>
      <c r="B89" s="775" t="str">
        <f>'Nädal_13_4.-9.klass'!B10</f>
        <v>Guljash sealihast</v>
      </c>
      <c r="C89" s="768" t="s">
        <v>504</v>
      </c>
      <c r="D89" s="776"/>
      <c r="E89" s="777" t="str">
        <f>'Nädal_13_4.-9.klass'!B12</f>
        <v>Guljašš punaste ubadega (L)</v>
      </c>
      <c r="F89" s="778"/>
      <c r="G89" s="938" t="s">
        <v>519</v>
      </c>
      <c r="H89" s="779" t="str">
        <f>'Nädal_13_4.-9.klass'!B13</f>
        <v>Porgand, röstitud</v>
      </c>
      <c r="I89" s="935" t="s">
        <v>519</v>
      </c>
      <c r="J89" s="806" t="str">
        <f>'Nädal_13_4.-9.klass'!B16</f>
        <v>Hiina kapsa-paprikasalat</v>
      </c>
      <c r="K89" s="941" t="s">
        <v>519</v>
      </c>
      <c r="L89" s="781" t="str">
        <f>'Nädal_13_4.-9.klass'!B23</f>
        <v xml:space="preserve">Pirn </v>
      </c>
    </row>
    <row r="90" spans="1:12" x14ac:dyDescent="0.3">
      <c r="A90" s="936" t="s">
        <v>520</v>
      </c>
      <c r="B90" s="808" t="str">
        <f>'Nädal_13_4.-9.klass'!B11</f>
        <v xml:space="preserve">Rebitud kanakintsuliha valges kastmes (G, L) </v>
      </c>
      <c r="C90" s="764" t="s">
        <v>496</v>
      </c>
      <c r="D90" s="63"/>
      <c r="E90" s="58"/>
      <c r="F90" s="59"/>
      <c r="G90" s="939" t="s">
        <v>520</v>
      </c>
      <c r="H90" s="779" t="str">
        <f>'Nädal_13_4.-9.klass'!B14</f>
        <v>Riis, aurutatud</v>
      </c>
      <c r="I90" s="936" t="s">
        <v>520</v>
      </c>
      <c r="J90" s="173" t="str">
        <f>'Nädal_13_4.-9.klass'!B17</f>
        <v>Porgandi-punase kapsasalat</v>
      </c>
      <c r="K90" s="942" t="s">
        <v>520</v>
      </c>
      <c r="L90" s="933"/>
    </row>
    <row r="91" spans="1:12" x14ac:dyDescent="0.3">
      <c r="A91" s="937" t="s">
        <v>506</v>
      </c>
      <c r="B91" s="811"/>
      <c r="C91" s="161"/>
      <c r="D91" s="161"/>
      <c r="E91" s="163"/>
      <c r="F91" s="164"/>
      <c r="G91" s="940" t="s">
        <v>506</v>
      </c>
      <c r="H91" s="779" t="str">
        <f>'Nädal_13_4.-9.klass'!B15</f>
        <v>Bulgur, keedetud (G)</v>
      </c>
      <c r="I91" s="937" t="s">
        <v>506</v>
      </c>
      <c r="J91" s="174" t="str">
        <f>'Nädal_13_4.-9.klass'!B18</f>
        <v>Peet, kaalikas, mais</v>
      </c>
      <c r="K91" s="943" t="s">
        <v>506</v>
      </c>
      <c r="L91" s="934"/>
    </row>
    <row r="92" spans="1:12" x14ac:dyDescent="0.3">
      <c r="A92" s="935" t="s">
        <v>520</v>
      </c>
      <c r="B92" s="812" t="str">
        <f>'Nädal_13_4.-9.klass'!B27</f>
        <v>Kana-nuudlisupp (G)</v>
      </c>
      <c r="C92" s="764" t="s">
        <v>496</v>
      </c>
      <c r="D92" s="776"/>
      <c r="E92" s="777" t="str">
        <f>'Nädal_13_4.-9.klass'!B29</f>
        <v>Läätseseljanka</v>
      </c>
      <c r="F92" s="778"/>
      <c r="G92" s="938" t="s">
        <v>520</v>
      </c>
      <c r="H92" s="784" t="str">
        <f>'Nädal_13_4.-9.klass'!B31</f>
        <v>Vanillipuding kirsipüreega (L, VS)</v>
      </c>
      <c r="I92" s="935" t="s">
        <v>520</v>
      </c>
      <c r="J92" s="128"/>
      <c r="K92" s="941" t="s">
        <v>520</v>
      </c>
      <c r="L92" s="781" t="str">
        <f>'Nädal_13_4.-9.klass'!B34</f>
        <v>Porgand</v>
      </c>
    </row>
    <row r="93" spans="1:12" x14ac:dyDescent="0.3">
      <c r="A93" s="936" t="s">
        <v>522</v>
      </c>
      <c r="B93" s="812" t="str">
        <f>'Nädal_13_4.-9.klass'!B28</f>
        <v>Kodune seljanka (G)</v>
      </c>
      <c r="C93" s="771" t="s">
        <v>510</v>
      </c>
      <c r="D93" s="767" t="s">
        <v>502</v>
      </c>
      <c r="E93" s="58"/>
      <c r="F93" s="59"/>
      <c r="G93" s="939" t="s">
        <v>522</v>
      </c>
      <c r="H93" s="794"/>
      <c r="I93" s="936" t="s">
        <v>522</v>
      </c>
      <c r="J93" s="775"/>
      <c r="K93" s="942" t="s">
        <v>522</v>
      </c>
      <c r="L93" s="933"/>
    </row>
    <row r="94" spans="1:12" x14ac:dyDescent="0.3">
      <c r="A94" s="937" t="s">
        <v>523</v>
      </c>
      <c r="B94" s="763"/>
      <c r="C94" s="161"/>
      <c r="D94" s="161"/>
      <c r="E94" s="163"/>
      <c r="F94" s="164"/>
      <c r="G94" s="940" t="s">
        <v>523</v>
      </c>
      <c r="H94" s="794"/>
      <c r="I94" s="937" t="s">
        <v>523</v>
      </c>
      <c r="J94" s="795"/>
      <c r="K94" s="943" t="s">
        <v>523</v>
      </c>
      <c r="L94" s="934"/>
    </row>
    <row r="95" spans="1:12" x14ac:dyDescent="0.3">
      <c r="A95" s="938" t="s">
        <v>506</v>
      </c>
      <c r="B95" s="775" t="str">
        <f>'Nädal_13_4.-9.klass'!B38</f>
        <v>Ahjukala köögivilja padjal (PT)</v>
      </c>
      <c r="C95" s="768" t="s">
        <v>504</v>
      </c>
      <c r="D95" s="776"/>
      <c r="E95" s="777" t="str">
        <f>'Nädal_13_4.-9.klass'!B40</f>
        <v>Juurviljapihv (G, L, M, PT)</v>
      </c>
      <c r="F95" s="778"/>
      <c r="G95" s="938" t="s">
        <v>506</v>
      </c>
      <c r="H95" s="779" t="str">
        <f>'Nädal_13_4.-9.klass'!B42</f>
        <v>Brokoli ja lillkapsas, aurutatud</v>
      </c>
      <c r="I95" s="935" t="s">
        <v>506</v>
      </c>
      <c r="J95" s="791" t="str">
        <f>'Nädal_13_4.-9.klass'!B45</f>
        <v>Peedi-mädarõikasalat (L)</v>
      </c>
      <c r="K95" s="941" t="s">
        <v>506</v>
      </c>
      <c r="L95" s="781" t="str">
        <f>'Nädal_13_4.-9.klass'!B52</f>
        <v>Apelsin</v>
      </c>
    </row>
    <row r="96" spans="1:12" x14ac:dyDescent="0.3">
      <c r="A96" s="939" t="s">
        <v>520</v>
      </c>
      <c r="B96" s="775" t="str">
        <f>'Nädal_13_4.-9.klass'!B39</f>
        <v>Pikkpoiss (G, L, M)</v>
      </c>
      <c r="C96" s="760" t="s">
        <v>492</v>
      </c>
      <c r="D96" s="63"/>
      <c r="E96" s="777"/>
      <c r="F96" s="59"/>
      <c r="G96" s="939" t="s">
        <v>520</v>
      </c>
      <c r="H96" s="779" t="str">
        <f>'Nädal_13_4.-9.klass'!B43</f>
        <v>Kartulipuder (L)</v>
      </c>
      <c r="I96" s="936" t="s">
        <v>520</v>
      </c>
      <c r="J96" s="169" t="str">
        <f>'Nädal_13_4.-9.klass'!B46</f>
        <v>Porgandi-maisisalat</v>
      </c>
      <c r="K96" s="942" t="s">
        <v>520</v>
      </c>
      <c r="L96" s="933"/>
    </row>
    <row r="97" spans="1:12" x14ac:dyDescent="0.3">
      <c r="A97" s="940" t="s">
        <v>506</v>
      </c>
      <c r="B97" s="777" t="str">
        <f>'Nädal_13_4.-9.klass'!B41</f>
        <v>Soe valge kaste (G, L)</v>
      </c>
      <c r="C97" s="161"/>
      <c r="D97" s="161"/>
      <c r="E97" s="163"/>
      <c r="F97" s="164"/>
      <c r="G97" s="940" t="s">
        <v>506</v>
      </c>
      <c r="H97" s="779" t="str">
        <f>'Nädal_13_4.-9.klass'!B44</f>
        <v>Riis, aurutatud</v>
      </c>
      <c r="I97" s="937" t="s">
        <v>506</v>
      </c>
      <c r="J97" s="169" t="str">
        <f>'Nädal_13_4.-9.klass'!B47</f>
        <v>Jääsalat, valge redis, punane uba</v>
      </c>
      <c r="K97" s="943" t="s">
        <v>506</v>
      </c>
      <c r="L97" s="934"/>
    </row>
    <row r="98" spans="1:12" x14ac:dyDescent="0.3">
      <c r="A98" s="935" t="s">
        <v>521</v>
      </c>
      <c r="B98" s="775" t="str">
        <f>'Nädal_13_4.-9.klass'!B56</f>
        <v>Mulgi kapsad sealihaga (G)</v>
      </c>
      <c r="C98" s="764" t="s">
        <v>496</v>
      </c>
      <c r="D98" s="776"/>
      <c r="E98" s="777" t="str">
        <f>'Nädal_13_4.-9.klass'!B58</f>
        <v>Mulgi kapsad, lihata (G)</v>
      </c>
      <c r="F98" s="778"/>
      <c r="G98" s="938" t="s">
        <v>521</v>
      </c>
      <c r="I98" s="935" t="s">
        <v>521</v>
      </c>
      <c r="J98" s="791" t="str">
        <f>'Nädal_13_4.-9.klass'!B61</f>
        <v>Tatar, aurutatud</v>
      </c>
      <c r="K98" s="941" t="s">
        <v>521</v>
      </c>
      <c r="L98" s="781" t="str">
        <f>'Nädal_13_4.-9.klass'!B69</f>
        <v xml:space="preserve">Õun </v>
      </c>
    </row>
    <row r="99" spans="1:12" x14ac:dyDescent="0.3">
      <c r="A99" s="936" t="s">
        <v>522</v>
      </c>
      <c r="B99" s="808" t="str">
        <f>'Nädal_13_4.-9.klass'!B57</f>
        <v>Koorene kanaliha-seenehautis (G, L)</v>
      </c>
      <c r="C99" s="771" t="s">
        <v>510</v>
      </c>
      <c r="D99" s="63"/>
      <c r="F99" s="59"/>
      <c r="G99" s="939" t="s">
        <v>522</v>
      </c>
      <c r="H99" s="777"/>
      <c r="I99" s="936" t="s">
        <v>522</v>
      </c>
      <c r="J99" s="169" t="str">
        <f>'Nädal_13_4.-9.klass'!B62</f>
        <v>Porgandi-ananassisalat</v>
      </c>
      <c r="K99" s="942" t="s">
        <v>522</v>
      </c>
      <c r="L99" s="933"/>
    </row>
    <row r="100" spans="1:12" x14ac:dyDescent="0.3">
      <c r="A100" s="937" t="s">
        <v>525</v>
      </c>
      <c r="B100" s="777" t="str">
        <f>'Nädal_13_4.-9.klass'!B59</f>
        <v>Peet, röstitud</v>
      </c>
      <c r="C100" s="161"/>
      <c r="D100" s="767" t="s">
        <v>502</v>
      </c>
      <c r="E100" s="163"/>
      <c r="F100" s="164"/>
      <c r="G100" s="940" t="s">
        <v>525</v>
      </c>
      <c r="H100" s="777" t="str">
        <f>'Nädal_13_4.-9.klass'!B60</f>
        <v>Kartul, aurutatud</v>
      </c>
      <c r="I100" s="937" t="s">
        <v>525</v>
      </c>
      <c r="J100" s="169" t="str">
        <f>'Nädal_13_4.-9.klass'!B63</f>
        <v xml:space="preserve">Kapsa, valge redise-kurgisalat </v>
      </c>
      <c r="K100" s="943" t="s">
        <v>525</v>
      </c>
      <c r="L100" s="934"/>
    </row>
    <row r="101" spans="1:12" x14ac:dyDescent="0.3">
      <c r="A101" s="938" t="s">
        <v>522</v>
      </c>
      <c r="B101" s="813" t="str">
        <f>'Nädal_13_4.-9.klass'!B73</f>
        <v>Kana-riisipada ananassiga (L)</v>
      </c>
      <c r="C101" s="760" t="s">
        <v>492</v>
      </c>
      <c r="D101" s="776"/>
      <c r="E101" s="777" t="str">
        <f>'Nädal_13_4.-9.klass'!B75</f>
        <v xml:space="preserve">Kikerhernevokk ananassi ja riisiga </v>
      </c>
      <c r="F101" s="778"/>
      <c r="G101" s="938" t="s">
        <v>522</v>
      </c>
      <c r="H101" s="788" t="str">
        <f>'Nädal_13_4.-9.klass'!B76</f>
        <v>Tomatikaste</v>
      </c>
      <c r="I101" s="935" t="s">
        <v>522</v>
      </c>
      <c r="J101" s="791" t="str">
        <f>'Nädal_13_4.-9.klass'!B79</f>
        <v>Kaalika-porgandisalat</v>
      </c>
      <c r="K101" s="941" t="s">
        <v>522</v>
      </c>
      <c r="L101" s="781" t="str">
        <f>'Nädal_13_4.-9.klass'!B85</f>
        <v xml:space="preserve">Pirn </v>
      </c>
    </row>
    <row r="102" spans="1:12" x14ac:dyDescent="0.3">
      <c r="A102" s="939" t="s">
        <v>520</v>
      </c>
      <c r="B102" s="813" t="str">
        <f>'Nädal_13_4.-9.klass'!B74</f>
        <v>Makaronid hakklihaga (G)</v>
      </c>
      <c r="C102" s="764" t="s">
        <v>496</v>
      </c>
      <c r="D102" s="63"/>
      <c r="E102" s="60"/>
      <c r="F102" s="59"/>
      <c r="G102" s="939" t="s">
        <v>520</v>
      </c>
      <c r="H102" s="788" t="str">
        <f>'Nädal_13_4.-9.klass'!B77</f>
        <v>Pastinaak, röstitud</v>
      </c>
      <c r="I102" s="936" t="s">
        <v>520</v>
      </c>
      <c r="J102" s="169" t="str">
        <f>'Nädal_13_4.-9.klass'!B80</f>
        <v>Porgand, mais, brokoli</v>
      </c>
      <c r="K102" s="942" t="s">
        <v>520</v>
      </c>
      <c r="L102" s="933"/>
    </row>
    <row r="103" spans="1:12" x14ac:dyDescent="0.3">
      <c r="A103" s="940" t="s">
        <v>506</v>
      </c>
      <c r="B103" s="814"/>
      <c r="C103" s="161"/>
      <c r="D103" s="161"/>
      <c r="E103" s="175"/>
      <c r="F103" s="164"/>
      <c r="G103" s="940" t="s">
        <v>506</v>
      </c>
      <c r="H103" s="788" t="str">
        <f>'Nädal_13_4.-9.klass'!B78</f>
        <v xml:space="preserve">Grillsalat </v>
      </c>
      <c r="I103" s="937" t="s">
        <v>506</v>
      </c>
      <c r="J103" s="170" t="str">
        <f>'Nädal_13_4.-9.klass'!B81</f>
        <v>Salatikaste</v>
      </c>
      <c r="K103" s="943" t="s">
        <v>506</v>
      </c>
      <c r="L103" s="934"/>
    </row>
    <row r="104" spans="1:12" ht="30" x14ac:dyDescent="0.3">
      <c r="A104" s="772" t="str">
        <f>'Nädal_14_4-.9.klass'!A8</f>
        <v>14. nädal</v>
      </c>
      <c r="B104" s="772" t="s">
        <v>512</v>
      </c>
      <c r="C104" s="774" t="s">
        <v>513</v>
      </c>
      <c r="D104" s="774" t="s">
        <v>514</v>
      </c>
      <c r="E104" s="772" t="s">
        <v>14</v>
      </c>
      <c r="F104" s="774" t="s">
        <v>515</v>
      </c>
      <c r="G104" s="772" t="str">
        <f>'Nädal_14_4-.9.klass'!A8</f>
        <v>14. nädal</v>
      </c>
      <c r="H104" s="772" t="s">
        <v>516</v>
      </c>
      <c r="I104" s="772" t="str">
        <f>A104</f>
        <v>14. nädal</v>
      </c>
      <c r="J104" s="168" t="s">
        <v>517</v>
      </c>
      <c r="K104" s="772" t="str">
        <f>'Nädal_14_4-.9.klass'!A8</f>
        <v>14. nädal</v>
      </c>
      <c r="L104" s="772" t="s">
        <v>518</v>
      </c>
    </row>
    <row r="105" spans="1:12" x14ac:dyDescent="0.3">
      <c r="A105" s="935" t="s">
        <v>519</v>
      </c>
      <c r="B105" s="775" t="str">
        <f>'Nädal_14_4-.9.klass'!B10</f>
        <v>Hakklihakaste (G, L)</v>
      </c>
      <c r="C105" s="771" t="s">
        <v>510</v>
      </c>
      <c r="D105" s="776"/>
      <c r="E105" s="777" t="str">
        <f>'Nädal_14_4-.9.klass'!B12</f>
        <v>Vahemere köögiviljahautis</v>
      </c>
      <c r="F105" s="778"/>
      <c r="G105" s="938" t="s">
        <v>519</v>
      </c>
      <c r="H105" s="779" t="str">
        <f>'Nädal_14_4-.9.klass'!B13</f>
        <v>Peet, röstitud</v>
      </c>
      <c r="I105" s="935" t="s">
        <v>519</v>
      </c>
      <c r="J105" s="791" t="str">
        <f>'Nädal_14_4-.9.klass'!B16</f>
        <v>Peedisalat rohelise sibulaga</v>
      </c>
      <c r="K105" s="941" t="s">
        <v>519</v>
      </c>
      <c r="L105" s="781" t="str">
        <f>'Nädal_14_4-.9.klass'!B23</f>
        <v xml:space="preserve">Õun </v>
      </c>
    </row>
    <row r="106" spans="1:12" x14ac:dyDescent="0.3">
      <c r="A106" s="936" t="s">
        <v>520</v>
      </c>
      <c r="B106" s="808" t="str">
        <f>'Nädal_14_4-.9.klass'!B11</f>
        <v>Tomatine kalkunipada Vahemere ürtidega</v>
      </c>
      <c r="C106" s="761" t="s">
        <v>500</v>
      </c>
      <c r="D106" s="767" t="s">
        <v>502</v>
      </c>
      <c r="E106" s="58"/>
      <c r="F106" s="59"/>
      <c r="G106" s="939"/>
      <c r="H106" s="779" t="str">
        <f>'Nädal_14_4-.9.klass'!B14</f>
        <v>Täisterapasta/pasta (G)</v>
      </c>
      <c r="I106" s="936"/>
      <c r="J106" s="169" t="str">
        <f>'Nädal_14_4-.9.klass'!B17</f>
        <v>Porgandi-kapsasalat</v>
      </c>
      <c r="K106" s="942"/>
      <c r="L106" s="933"/>
    </row>
    <row r="107" spans="1:12" x14ac:dyDescent="0.3">
      <c r="A107" s="937" t="s">
        <v>506</v>
      </c>
      <c r="B107" s="775"/>
      <c r="C107" s="161"/>
      <c r="D107" s="161"/>
      <c r="E107" s="163"/>
      <c r="F107" s="164"/>
      <c r="G107" s="940"/>
      <c r="H107" s="779" t="str">
        <f>'Nädal_14_4-.9.klass'!B15</f>
        <v>Tatar, aurutatud</v>
      </c>
      <c r="I107" s="937"/>
      <c r="J107" s="170" t="str">
        <f>'Nädal_14_4-.9.klass'!B18</f>
        <v>Porgand, roheline hernes, kaalikas</v>
      </c>
      <c r="K107" s="943"/>
      <c r="L107" s="934"/>
    </row>
    <row r="108" spans="1:12" x14ac:dyDescent="0.3">
      <c r="A108" s="935" t="s">
        <v>520</v>
      </c>
      <c r="B108" s="812" t="str">
        <f>'Nädal_14_4-.9.klass'!B27</f>
        <v>Kalasupp keedumuna ja värske tilliga (M)</v>
      </c>
      <c r="C108" s="768" t="s">
        <v>504</v>
      </c>
      <c r="D108" s="776"/>
      <c r="E108" s="777" t="str">
        <f>'Nädal_14_4-.9.klass'!B29</f>
        <v>Koorene aedviljasupp kurkumiga(L)</v>
      </c>
      <c r="F108" s="802"/>
      <c r="G108" s="938" t="s">
        <v>520</v>
      </c>
      <c r="H108" s="784" t="str">
        <f>'Nädal_14_4-.9.klass'!B31</f>
        <v>Õuna-rukkileivakreem piimaga (G, L, VS)</v>
      </c>
      <c r="I108" s="935" t="s">
        <v>520</v>
      </c>
      <c r="J108" s="128"/>
      <c r="K108" s="941" t="s">
        <v>520</v>
      </c>
      <c r="L108" s="781" t="str">
        <f>'Nädal_14_4-.9.klass'!B34</f>
        <v>Pirn</v>
      </c>
    </row>
    <row r="109" spans="1:12" x14ac:dyDescent="0.3">
      <c r="A109" s="936" t="s">
        <v>522</v>
      </c>
      <c r="B109" s="812" t="str">
        <f>'Nädal_14_4-.9.klass'!B28</f>
        <v>Koorene kanasupp kurkumiga (L)</v>
      </c>
      <c r="C109" s="764" t="s">
        <v>496</v>
      </c>
      <c r="D109" s="63"/>
      <c r="E109" s="58"/>
      <c r="F109" s="59"/>
      <c r="G109" s="939"/>
      <c r="H109" s="794"/>
      <c r="I109" s="936"/>
      <c r="J109" s="803"/>
      <c r="K109" s="942"/>
      <c r="L109" s="933"/>
    </row>
    <row r="110" spans="1:12" x14ac:dyDescent="0.3">
      <c r="A110" s="937" t="s">
        <v>523</v>
      </c>
      <c r="B110" s="763"/>
      <c r="C110" s="161"/>
      <c r="D110" s="161"/>
      <c r="E110" s="163"/>
      <c r="F110" s="164"/>
      <c r="G110" s="940"/>
      <c r="H110" s="804"/>
      <c r="I110" s="937"/>
      <c r="J110" s="805"/>
      <c r="K110" s="943"/>
      <c r="L110" s="934"/>
    </row>
    <row r="111" spans="1:12" x14ac:dyDescent="0.3">
      <c r="A111" s="938" t="s">
        <v>506</v>
      </c>
      <c r="B111" s="775" t="str">
        <f>'Nädal_14_4-.9.klass'!B38</f>
        <v>BBQ kanakintsuliha, ahjus küpsetatud (PT)</v>
      </c>
      <c r="C111" s="764" t="s">
        <v>496</v>
      </c>
      <c r="D111" s="776"/>
      <c r="E111" s="777" t="str">
        <f>'Nädal_14_4-.9.klass'!B40</f>
        <v>Kikerhernekotlet (G, PT)</v>
      </c>
      <c r="F111" s="778"/>
      <c r="G111" s="938" t="s">
        <v>506</v>
      </c>
      <c r="H111" s="779" t="str">
        <f>'Nädal_14_4-.9.klass'!B42</f>
        <v>Ahjuköögiviljad</v>
      </c>
      <c r="I111" s="935" t="s">
        <v>506</v>
      </c>
      <c r="J111" s="791" t="str">
        <f>'Nädal_14_4-.9.klass'!B45</f>
        <v>Porgandisalat seesami seemnetega</v>
      </c>
      <c r="K111" s="941" t="s">
        <v>506</v>
      </c>
      <c r="L111" s="781" t="str">
        <f>'Nädal_14_4-.9.klass'!B52</f>
        <v>Porgand</v>
      </c>
    </row>
    <row r="112" spans="1:12" x14ac:dyDescent="0.3">
      <c r="A112" s="939" t="s">
        <v>520</v>
      </c>
      <c r="B112" s="775" t="str">
        <f>'Nädal_14_4-.9.klass'!B39</f>
        <v>Paneeritud ahjukala (G, M, PT)</v>
      </c>
      <c r="C112" s="768" t="s">
        <v>504</v>
      </c>
      <c r="D112" s="63"/>
      <c r="F112" s="59"/>
      <c r="G112" s="939"/>
      <c r="H112" s="779" t="str">
        <f>'Nädal_14_4-.9.klass'!B43</f>
        <v>Tatar, aurutatud</v>
      </c>
      <c r="I112" s="936"/>
      <c r="J112" s="169" t="str">
        <f>'Nädal_14_4-.9.klass'!B46</f>
        <v>Hapukapsasalat porgandiga</v>
      </c>
      <c r="K112" s="942"/>
      <c r="L112" s="933"/>
    </row>
    <row r="113" spans="1:12" x14ac:dyDescent="0.3">
      <c r="A113" s="940" t="s">
        <v>506</v>
      </c>
      <c r="B113" s="777" t="str">
        <f>'Nädal_14_4-.9.klass'!B41</f>
        <v xml:space="preserve">Tomatikaste ürtidega </v>
      </c>
      <c r="C113" s="161"/>
      <c r="D113" s="767" t="s">
        <v>502</v>
      </c>
      <c r="E113" s="163"/>
      <c r="F113" s="164"/>
      <c r="G113" s="940"/>
      <c r="H113" s="779" t="str">
        <f>'Nädal_14_4-.9.klass'!B44</f>
        <v>Riis, aurutatud</v>
      </c>
      <c r="I113" s="937"/>
      <c r="J113" s="169" t="str">
        <f>'Nädal_14_4-.9.klass'!B47</f>
        <v>Punane kapsas, hapukurk, mais</v>
      </c>
      <c r="K113" s="943"/>
      <c r="L113" s="934"/>
    </row>
    <row r="114" spans="1:12" x14ac:dyDescent="0.3">
      <c r="A114" s="935" t="s">
        <v>521</v>
      </c>
      <c r="B114" s="808" t="str">
        <f>'Nädal_14_4-.9.klass'!B56</f>
        <v>Värskekapsahautis veisehakklihaga</v>
      </c>
      <c r="C114" s="762" t="s">
        <v>494</v>
      </c>
      <c r="D114" s="776"/>
      <c r="E114" s="777" t="str">
        <f>'Nädal_14_4-.9.klass'!B58</f>
        <v>Värskekapsa-läätsehautis</v>
      </c>
      <c r="F114" s="778"/>
      <c r="G114" s="938" t="s">
        <v>521</v>
      </c>
      <c r="H114" s="777" t="str">
        <f>'Nädal_14_4-.9.klass'!B59</f>
        <v>Kaalikas, röstitud</v>
      </c>
      <c r="I114" s="935" t="s">
        <v>521</v>
      </c>
      <c r="J114" s="791" t="str">
        <f>'Nädal_14_4-.9.klass'!B62</f>
        <v>Peedi-küüslaugusalat majoneesiga</v>
      </c>
      <c r="K114" s="941" t="s">
        <v>521</v>
      </c>
      <c r="L114" s="781" t="str">
        <f>'Nädal_14_4-.9.klass'!B69</f>
        <v>Õun</v>
      </c>
    </row>
    <row r="115" spans="1:12" x14ac:dyDescent="0.3">
      <c r="A115" s="936" t="s">
        <v>522</v>
      </c>
      <c r="B115" s="775" t="str">
        <f>'Nädal_14_4-.9.klass'!B57</f>
        <v xml:space="preserve">Kanakaste kookosjoogi ja maheda tšilliga </v>
      </c>
      <c r="C115" s="764" t="s">
        <v>496</v>
      </c>
      <c r="D115" s="63"/>
      <c r="E115" s="58"/>
      <c r="F115" s="59"/>
      <c r="G115" s="939"/>
      <c r="H115" s="777" t="str">
        <f>'Nädal_14_4-.9.klass'!B60</f>
        <v>Kartul, aurutatud</v>
      </c>
      <c r="I115" s="936"/>
      <c r="J115" s="169" t="str">
        <f>'Nädal_14_4-.9.klass'!B63</f>
        <v>Hiina kapsa salat spinatiga</v>
      </c>
      <c r="K115" s="942"/>
      <c r="L115" s="933"/>
    </row>
    <row r="116" spans="1:12" x14ac:dyDescent="0.3">
      <c r="A116" s="937" t="s">
        <v>525</v>
      </c>
      <c r="B116" s="775"/>
      <c r="C116" s="161"/>
      <c r="D116" s="161"/>
      <c r="E116" s="163"/>
      <c r="F116" s="164"/>
      <c r="G116" s="940"/>
      <c r="H116" s="777" t="str">
        <f>'Nädal_14_4-.9.klass'!B61</f>
        <v>Bulgur, keedetud (G)</v>
      </c>
      <c r="I116" s="937"/>
      <c r="J116" s="169" t="str">
        <f>'Nädal_14_4-.9.klass'!B64</f>
        <v>Porgand, läätsed, suvikõrvits</v>
      </c>
      <c r="K116" s="943"/>
      <c r="L116" s="934"/>
    </row>
    <row r="117" spans="1:12" x14ac:dyDescent="0.3">
      <c r="A117" s="938" t="s">
        <v>522</v>
      </c>
      <c r="B117" s="775">
        <f>'Nädal_14_4-.9.klass'!B73</f>
        <v>0</v>
      </c>
      <c r="C117" s="764" t="s">
        <v>496</v>
      </c>
      <c r="D117" s="776"/>
      <c r="E117" s="777">
        <f>'Nädal_14_4-.9.klass'!B75</f>
        <v>0</v>
      </c>
      <c r="F117" s="778"/>
      <c r="G117" s="938" t="s">
        <v>522</v>
      </c>
      <c r="I117" s="935" t="s">
        <v>522</v>
      </c>
      <c r="J117" s="791">
        <f>'Nädal_14_4-.9.klass'!B78</f>
        <v>0</v>
      </c>
      <c r="K117" s="941" t="s">
        <v>522</v>
      </c>
      <c r="L117" s="781">
        <f>'Nädal_14_4-.9.klass'!B85</f>
        <v>0</v>
      </c>
    </row>
    <row r="118" spans="1:12" x14ac:dyDescent="0.3">
      <c r="A118" s="939" t="s">
        <v>520</v>
      </c>
      <c r="B118" s="775">
        <f>'Nädal_14_4-.9.klass'!B74</f>
        <v>0</v>
      </c>
      <c r="C118" s="762" t="s">
        <v>494</v>
      </c>
      <c r="D118" s="63"/>
      <c r="F118" s="59"/>
      <c r="G118" s="939"/>
      <c r="H118" s="777"/>
      <c r="I118" s="936"/>
      <c r="J118" s="169">
        <f>'Nädal_14_4-.9.klass'!B79</f>
        <v>0</v>
      </c>
      <c r="K118" s="942"/>
      <c r="L118" s="933"/>
    </row>
    <row r="119" spans="1:12" x14ac:dyDescent="0.3">
      <c r="A119" s="940" t="s">
        <v>506</v>
      </c>
      <c r="B119" s="777">
        <f>'Nädal_14_4-.9.klass'!B76</f>
        <v>0</v>
      </c>
      <c r="C119" s="161"/>
      <c r="D119" s="161"/>
      <c r="E119" s="175"/>
      <c r="F119" s="164"/>
      <c r="G119" s="940"/>
      <c r="H119" s="777">
        <f>'Nädal_14_4-.9.klass'!B77</f>
        <v>0</v>
      </c>
      <c r="I119" s="937"/>
      <c r="J119" s="170">
        <f>'Nädal_14_4-.9.klass'!B80</f>
        <v>0</v>
      </c>
      <c r="K119" s="943"/>
      <c r="L119" s="934"/>
    </row>
    <row r="120" spans="1:12" ht="30" x14ac:dyDescent="0.3">
      <c r="A120" s="772" t="str">
        <f>'Nädal_15_4.-9.klass'!A8</f>
        <v>15. nädal</v>
      </c>
      <c r="B120" s="772" t="s">
        <v>512</v>
      </c>
      <c r="C120" s="774" t="s">
        <v>513</v>
      </c>
      <c r="D120" s="774" t="s">
        <v>514</v>
      </c>
      <c r="E120" s="772" t="s">
        <v>14</v>
      </c>
      <c r="F120" s="774" t="s">
        <v>515</v>
      </c>
      <c r="G120" s="772" t="str">
        <f>A120</f>
        <v>15. nädal</v>
      </c>
      <c r="H120" s="772" t="s">
        <v>516</v>
      </c>
      <c r="I120" s="772" t="str">
        <f>A120</f>
        <v>15. nädal</v>
      </c>
      <c r="J120" s="168" t="s">
        <v>517</v>
      </c>
      <c r="K120" s="772" t="str">
        <f>A120</f>
        <v>15. nädal</v>
      </c>
      <c r="L120" s="772" t="s">
        <v>518</v>
      </c>
    </row>
    <row r="121" spans="1:12" x14ac:dyDescent="0.3">
      <c r="A121" s="935" t="s">
        <v>519</v>
      </c>
      <c r="B121" s="775" t="str">
        <f>'Nädal_15_4.-9.klass'!B10</f>
        <v>Kana-porrulaugukaste (G, L)</v>
      </c>
      <c r="C121" s="764" t="s">
        <v>496</v>
      </c>
      <c r="D121" s="776"/>
      <c r="E121" s="777" t="str">
        <f>'Nädal_15_4.-9.klass'!B12</f>
        <v>Köögiviljastrooganov (G, L)</v>
      </c>
      <c r="F121" s="789"/>
      <c r="G121" s="938" t="s">
        <v>519</v>
      </c>
      <c r="H121" s="779" t="str">
        <f>'Nädal_15_4.-9.klass'!B13</f>
        <v>Lillkapsas, auruatatud</v>
      </c>
      <c r="I121" s="935" t="s">
        <v>519</v>
      </c>
      <c r="J121" s="791" t="str">
        <f>'Nädal_15_4.-9.klass'!B16</f>
        <v>Porgandi-ananassisalat</v>
      </c>
      <c r="K121" s="941" t="s">
        <v>519</v>
      </c>
      <c r="L121" s="781" t="str">
        <f>'Nädal_15_4.-9.klass'!B23</f>
        <v xml:space="preserve">Pirn </v>
      </c>
    </row>
    <row r="122" spans="1:12" x14ac:dyDescent="0.3">
      <c r="A122" s="936" t="s">
        <v>520</v>
      </c>
      <c r="B122" s="775" t="str">
        <f>'Nädal_15_4.-9.klass'!B11</f>
        <v>Tomatine sealihapada tüümianiga</v>
      </c>
      <c r="C122" s="760" t="s">
        <v>492</v>
      </c>
      <c r="D122" s="63"/>
      <c r="E122" s="58"/>
      <c r="F122" s="57"/>
      <c r="G122" s="939"/>
      <c r="H122" s="779" t="str">
        <f>'Nädal_15_4.-9.klass'!B14</f>
        <v>Täisterapasta/pasta (G)</v>
      </c>
      <c r="I122" s="936"/>
      <c r="J122" s="169" t="str">
        <f>'Nädal_15_4.-9.klass'!B17</f>
        <v>Hiina kapsa-tomatisalat</v>
      </c>
      <c r="K122" s="942"/>
      <c r="L122" s="933"/>
    </row>
    <row r="123" spans="1:12" x14ac:dyDescent="0.3">
      <c r="A123" s="937" t="s">
        <v>506</v>
      </c>
      <c r="B123" s="775"/>
      <c r="C123" s="161"/>
      <c r="D123" s="161"/>
      <c r="E123" s="163"/>
      <c r="F123" s="167"/>
      <c r="G123" s="940"/>
      <c r="H123" s="779" t="str">
        <f>'Nädal_15_4.-9.klass'!B15</f>
        <v>Riis, aurutatud</v>
      </c>
      <c r="I123" s="937"/>
      <c r="J123" s="170" t="str">
        <f>'Nädal_15_4.-9.klass'!B18</f>
        <v>Peet, kapsas, rohelised herned</v>
      </c>
      <c r="K123" s="943"/>
      <c r="L123" s="934"/>
    </row>
    <row r="124" spans="1:12" x14ac:dyDescent="0.3">
      <c r="A124" s="935" t="s">
        <v>520</v>
      </c>
      <c r="B124" s="812" t="str">
        <f>'Nädal_15_4.-9.klass'!B27</f>
        <v>Hartšoo erineva lihaga (G)</v>
      </c>
      <c r="C124" s="771" t="s">
        <v>510</v>
      </c>
      <c r="D124" s="767" t="s">
        <v>502</v>
      </c>
      <c r="E124" s="777" t="str">
        <f>'Nädal_15_4.-9.klass'!B29</f>
        <v>Hartšoo punaste ubadega</v>
      </c>
      <c r="F124" s="789"/>
      <c r="G124" s="938" t="s">
        <v>520</v>
      </c>
      <c r="H124" s="784" t="str">
        <f>'Nädal_15_4.-9.klass'!B31</f>
        <v>Jogurti-kamadessert marjakastmega (G, L)</v>
      </c>
      <c r="I124" s="935" t="s">
        <v>520</v>
      </c>
      <c r="J124" s="128"/>
      <c r="K124" s="941" t="s">
        <v>520</v>
      </c>
      <c r="L124" s="781" t="str">
        <f>'Nädal_15_4.-9.klass'!B34</f>
        <v>Porgand</v>
      </c>
    </row>
    <row r="125" spans="1:12" x14ac:dyDescent="0.3">
      <c r="A125" s="936" t="s">
        <v>522</v>
      </c>
      <c r="B125" s="812" t="str">
        <f>'Nädal_15_4.-9.klass'!B28</f>
        <v>Kanalihasupp kümne köögiviljadega</v>
      </c>
      <c r="C125" s="764" t="s">
        <v>496</v>
      </c>
      <c r="D125" s="63"/>
      <c r="E125" s="58"/>
      <c r="F125" s="57"/>
      <c r="G125" s="939"/>
      <c r="H125" s="794"/>
      <c r="I125" s="936"/>
      <c r="J125" s="775"/>
      <c r="K125" s="942"/>
      <c r="L125" s="933"/>
    </row>
    <row r="126" spans="1:12" x14ac:dyDescent="0.3">
      <c r="A126" s="937" t="s">
        <v>523</v>
      </c>
      <c r="B126" s="763"/>
      <c r="C126" s="161"/>
      <c r="D126" s="161"/>
      <c r="E126" s="163"/>
      <c r="F126" s="167"/>
      <c r="G126" s="940"/>
      <c r="H126" s="794"/>
      <c r="I126" s="937"/>
      <c r="J126" s="805"/>
      <c r="K126" s="943"/>
      <c r="L126" s="934"/>
    </row>
    <row r="127" spans="1:12" x14ac:dyDescent="0.3">
      <c r="A127" s="935" t="s">
        <v>506</v>
      </c>
      <c r="B127" s="804" t="str">
        <f>'Nädal_15_4.-9.klass'!B38</f>
        <v xml:space="preserve">Hautatud kanakintsuliha ürdi-köögiviljaleemes </v>
      </c>
      <c r="C127" s="764" t="s">
        <v>496</v>
      </c>
      <c r="D127" s="776"/>
      <c r="E127" s="777" t="str">
        <f>'Nädal_15_4.-9.klass'!B40</f>
        <v>Stoovitud porgandid (G, L)</v>
      </c>
      <c r="F127" s="809"/>
      <c r="G127" s="938" t="s">
        <v>506</v>
      </c>
      <c r="H127" s="804" t="str">
        <f>'Nädal_15_4.-9.klass'!B42</f>
        <v>Aedoad, aurutatu</v>
      </c>
      <c r="I127" s="935" t="s">
        <v>506</v>
      </c>
      <c r="J127" s="782" t="str">
        <f>'Nädal_15_4.-9.klass'!B45</f>
        <v>Peedi-Kodujuustusalat  (L)</v>
      </c>
      <c r="K127" s="941" t="s">
        <v>506</v>
      </c>
      <c r="L127" s="781" t="str">
        <f>'Nädal_15_4.-9.klass'!B52</f>
        <v>Õun</v>
      </c>
    </row>
    <row r="128" spans="1:12" x14ac:dyDescent="0.3">
      <c r="A128" s="936" t="s">
        <v>520</v>
      </c>
      <c r="B128" s="804" t="str">
        <f>'Nädal_15_4.-9.klass'!B39</f>
        <v>Tomatine ahjuliha Prantsuse ürtidega</v>
      </c>
      <c r="C128" s="768" t="s">
        <v>504</v>
      </c>
      <c r="D128" s="767" t="s">
        <v>502</v>
      </c>
      <c r="E128" s="58"/>
      <c r="F128" s="57"/>
      <c r="G128" s="939"/>
      <c r="H128" s="804" t="str">
        <f>'Nädal_15_4.-9.klass'!B43</f>
        <v>Tatar, aurutatud</v>
      </c>
      <c r="I128" s="936"/>
      <c r="J128" s="134" t="str">
        <f>'Nädal_15_4.-9.klass'!B46</f>
        <v>Kapsa-punase redisesalat</v>
      </c>
      <c r="K128" s="942"/>
      <c r="L128" s="933"/>
    </row>
    <row r="129" spans="1:12" x14ac:dyDescent="0.3">
      <c r="A129" s="936"/>
      <c r="B129" s="804"/>
      <c r="C129" s="63"/>
      <c r="D129" s="63"/>
      <c r="E129" s="58"/>
      <c r="F129" s="57"/>
      <c r="G129" s="939"/>
      <c r="H129" s="804" t="str">
        <f>'Nädal_15_4.-9.klass'!B44</f>
        <v>Kartulipuder (L)</v>
      </c>
      <c r="I129" s="936"/>
      <c r="J129" s="134" t="str">
        <f>'Nädal_15_4.-9.klass'!B47</f>
        <v>Lillkapsas, hernes, porgand</v>
      </c>
      <c r="K129" s="942"/>
      <c r="L129" s="944"/>
    </row>
    <row r="130" spans="1:12" x14ac:dyDescent="0.3">
      <c r="A130" s="937" t="s">
        <v>506</v>
      </c>
      <c r="B130" s="804"/>
      <c r="C130" s="161"/>
      <c r="D130" s="161"/>
      <c r="E130" s="163"/>
      <c r="F130" s="167"/>
      <c r="G130" s="940"/>
      <c r="I130" s="937"/>
      <c r="J130" s="128"/>
      <c r="K130" s="943"/>
      <c r="L130" s="934"/>
    </row>
    <row r="131" spans="1:12" x14ac:dyDescent="0.3">
      <c r="A131" s="935" t="s">
        <v>521</v>
      </c>
      <c r="B131" s="775" t="str">
        <f>'Nädal_15_4.-9.klass'!B56</f>
        <v>Kirju pikkpoiss kanalihast (G, M, PT)</v>
      </c>
      <c r="C131" s="764" t="s">
        <v>496</v>
      </c>
      <c r="D131" s="776"/>
      <c r="E131" s="777" t="str">
        <f>'Nädal_15_4.-9.klass'!B58</f>
        <v>Köögivilja pihv (G, M, PT)</v>
      </c>
      <c r="F131" s="789"/>
      <c r="G131" s="938" t="s">
        <v>521</v>
      </c>
      <c r="H131" s="779" t="str">
        <f>'Nädal_15_4.-9.klass'!B60</f>
        <v>Peet, röstitud</v>
      </c>
      <c r="I131" s="935" t="s">
        <v>521</v>
      </c>
      <c r="J131" s="169" t="str">
        <f>'Nädal_15_4.-9.klass'!B63</f>
        <v>Kapsa-paprikasalat</v>
      </c>
      <c r="K131" s="941" t="s">
        <v>521</v>
      </c>
      <c r="L131" s="781" t="str">
        <f>'Nädal_15_4.-9.klass'!B70</f>
        <v>Valge kapsas/punane kapsas</v>
      </c>
    </row>
    <row r="132" spans="1:12" x14ac:dyDescent="0.3">
      <c r="A132" s="936" t="s">
        <v>522</v>
      </c>
      <c r="B132" s="775" t="str">
        <f>'Nädal_15_4.-9.klass'!B57</f>
        <v>Pestokastmes hautatud kalafilee sibula ja tomatiga (L, PT)</v>
      </c>
      <c r="C132" s="768" t="s">
        <v>504</v>
      </c>
      <c r="D132" s="63"/>
      <c r="F132" s="57"/>
      <c r="G132" s="939"/>
      <c r="H132" s="779" t="str">
        <f>'Nädal_15_4.-9.klass'!B61</f>
        <v>Täisterapasta/pasta (G)</v>
      </c>
      <c r="I132" s="936"/>
      <c r="J132" s="169" t="str">
        <f>'Nädal_15_4.-9.klass'!B64</f>
        <v>Porgandisalat spinatiga</v>
      </c>
      <c r="K132" s="942"/>
      <c r="L132" s="933"/>
    </row>
    <row r="133" spans="1:12" x14ac:dyDescent="0.3">
      <c r="A133" s="937" t="s">
        <v>525</v>
      </c>
      <c r="B133" s="777" t="str">
        <f>'Nädal_15_4.-9.klass'!B59</f>
        <v>Soe valge kaste (G, L)</v>
      </c>
      <c r="C133" s="161"/>
      <c r="D133" s="161"/>
      <c r="E133" s="163"/>
      <c r="F133" s="167"/>
      <c r="G133" s="940"/>
      <c r="H133" s="779" t="str">
        <f>'Nädal_15_4.-9.klass'!B62</f>
        <v>Riis, aurutatud</v>
      </c>
      <c r="I133" s="937"/>
      <c r="J133" s="169" t="str">
        <f>'Nädal_15_4.-9.klass'!B65</f>
        <v>Brokkoli, läätsed, mais</v>
      </c>
      <c r="K133" s="943"/>
      <c r="L133" s="934"/>
    </row>
    <row r="134" spans="1:12" x14ac:dyDescent="0.3">
      <c r="A134" s="935" t="s">
        <v>522</v>
      </c>
      <c r="B134" s="815" t="str">
        <f>'Nädal_15_4.-9.klass'!B74</f>
        <v>Böfstrooganov (G, L)</v>
      </c>
      <c r="C134" s="762" t="s">
        <v>494</v>
      </c>
      <c r="D134" s="776"/>
      <c r="E134" s="777" t="str">
        <f>'Nädal_15_4.-9.klass'!B76</f>
        <v>Ühepajatoit läätsedega</v>
      </c>
      <c r="F134" s="789"/>
      <c r="G134" s="938" t="s">
        <v>522</v>
      </c>
      <c r="H134" s="788" t="str">
        <f>'Nädal_15_4.-9.klass'!B77</f>
        <v>Brokoli, aurutatud</v>
      </c>
      <c r="I134" s="935" t="s">
        <v>522</v>
      </c>
      <c r="J134" s="791" t="str">
        <f>'Nädal_15_4.-9.klass'!B80</f>
        <v>Peedisalat mädarõikaga</v>
      </c>
      <c r="K134" s="941" t="s">
        <v>522</v>
      </c>
      <c r="L134" s="781" t="str">
        <f>'Nädal_15_4.-9.klass'!B87</f>
        <v>Õun</v>
      </c>
    </row>
    <row r="135" spans="1:12" x14ac:dyDescent="0.3">
      <c r="A135" s="936" t="s">
        <v>520</v>
      </c>
      <c r="B135" s="775" t="str">
        <f>'Nädal_15_4.-9.klass'!B75</f>
        <v>Ühepajatoit sealihaga</v>
      </c>
      <c r="C135" s="760" t="s">
        <v>492</v>
      </c>
      <c r="D135" s="63"/>
      <c r="E135" s="58"/>
      <c r="F135" s="57"/>
      <c r="G135" s="939"/>
      <c r="H135" s="788" t="str">
        <f>'Nädal_15_4.-9.klass'!B78</f>
        <v>Kartul, aurutatud</v>
      </c>
      <c r="I135" s="936"/>
      <c r="J135" s="169" t="str">
        <f>'Nädal_15_4.-9.klass'!B81</f>
        <v>Porgandisalat roheliste hernestega</v>
      </c>
      <c r="K135" s="942"/>
      <c r="L135" s="933"/>
    </row>
    <row r="136" spans="1:12" x14ac:dyDescent="0.3">
      <c r="A136" s="937" t="s">
        <v>506</v>
      </c>
      <c r="B136" s="775"/>
      <c r="C136" s="161"/>
      <c r="D136" s="161"/>
      <c r="E136" s="163"/>
      <c r="F136" s="167"/>
      <c r="G136" s="940"/>
      <c r="H136" s="788" t="str">
        <f>'Nädal_15_4.-9.klass'!B79</f>
        <v>Tatar, aurutatud</v>
      </c>
      <c r="I136" s="937"/>
      <c r="J136" s="170" t="str">
        <f>'Nädal_15_4.-9.klass'!B82</f>
        <v>Kaalikas, rohelised oad, kurk</v>
      </c>
      <c r="K136" s="943"/>
      <c r="L136" s="934"/>
    </row>
  </sheetData>
  <mergeCells count="203">
    <mergeCell ref="K15:K17"/>
    <mergeCell ref="L16:L17"/>
    <mergeCell ref="L32:L33"/>
    <mergeCell ref="K41:K43"/>
    <mergeCell ref="A34:A36"/>
    <mergeCell ref="G34:G36"/>
    <mergeCell ref="I34:I36"/>
    <mergeCell ref="K34:K36"/>
    <mergeCell ref="A12:A14"/>
    <mergeCell ref="G12:G14"/>
    <mergeCell ref="I12:I14"/>
    <mergeCell ref="K12:K14"/>
    <mergeCell ref="J13:J14"/>
    <mergeCell ref="L13:L14"/>
    <mergeCell ref="L22:L23"/>
    <mergeCell ref="A18:A20"/>
    <mergeCell ref="G18:G20"/>
    <mergeCell ref="I18:I20"/>
    <mergeCell ref="K18:K20"/>
    <mergeCell ref="A21:A23"/>
    <mergeCell ref="G21:G23"/>
    <mergeCell ref="I21:I23"/>
    <mergeCell ref="K21:K23"/>
    <mergeCell ref="I15:I17"/>
    <mergeCell ref="O17:O19"/>
    <mergeCell ref="L19:L20"/>
    <mergeCell ref="K9:K11"/>
    <mergeCell ref="L10:L11"/>
    <mergeCell ref="A9:A11"/>
    <mergeCell ref="G9:G11"/>
    <mergeCell ref="I9:I11"/>
    <mergeCell ref="L35:L36"/>
    <mergeCell ref="A31:A33"/>
    <mergeCell ref="G31:G33"/>
    <mergeCell ref="I31:I33"/>
    <mergeCell ref="K31:K33"/>
    <mergeCell ref="A15:A17"/>
    <mergeCell ref="G15:G17"/>
    <mergeCell ref="G25:G27"/>
    <mergeCell ref="L29:L30"/>
    <mergeCell ref="L26:L27"/>
    <mergeCell ref="A28:A30"/>
    <mergeCell ref="G28:G30"/>
    <mergeCell ref="I28:I30"/>
    <mergeCell ref="K28:K30"/>
    <mergeCell ref="I25:I27"/>
    <mergeCell ref="K25:K27"/>
    <mergeCell ref="A25:A27"/>
    <mergeCell ref="A44:A46"/>
    <mergeCell ref="G44:G46"/>
    <mergeCell ref="I44:I46"/>
    <mergeCell ref="K44:K46"/>
    <mergeCell ref="L45:L46"/>
    <mergeCell ref="A37:A39"/>
    <mergeCell ref="G37:G39"/>
    <mergeCell ref="I37:I39"/>
    <mergeCell ref="A41:A43"/>
    <mergeCell ref="G41:G43"/>
    <mergeCell ref="I41:I43"/>
    <mergeCell ref="L42:L43"/>
    <mergeCell ref="K37:K39"/>
    <mergeCell ref="L38:L39"/>
    <mergeCell ref="L48:L49"/>
    <mergeCell ref="A50:A52"/>
    <mergeCell ref="G50:G52"/>
    <mergeCell ref="I50:I52"/>
    <mergeCell ref="K50:K52"/>
    <mergeCell ref="L51:L52"/>
    <mergeCell ref="A47:A49"/>
    <mergeCell ref="G47:G49"/>
    <mergeCell ref="A57:A59"/>
    <mergeCell ref="G57:G59"/>
    <mergeCell ref="I57:I59"/>
    <mergeCell ref="K57:K59"/>
    <mergeCell ref="A53:A55"/>
    <mergeCell ref="I47:I49"/>
    <mergeCell ref="K47:K49"/>
    <mergeCell ref="L67:L68"/>
    <mergeCell ref="G53:G55"/>
    <mergeCell ref="I53:I55"/>
    <mergeCell ref="L64:L65"/>
    <mergeCell ref="L61:L62"/>
    <mergeCell ref="K53:K55"/>
    <mergeCell ref="L54:L55"/>
    <mergeCell ref="L58:L59"/>
    <mergeCell ref="A63:A65"/>
    <mergeCell ref="G63:G65"/>
    <mergeCell ref="I63:I65"/>
    <mergeCell ref="K63:K65"/>
    <mergeCell ref="A66:A68"/>
    <mergeCell ref="G66:G68"/>
    <mergeCell ref="I66:I68"/>
    <mergeCell ref="K66:K68"/>
    <mergeCell ref="A60:A62"/>
    <mergeCell ref="G60:G62"/>
    <mergeCell ref="I60:I62"/>
    <mergeCell ref="K60:K62"/>
    <mergeCell ref="K73:K75"/>
    <mergeCell ref="L74:L75"/>
    <mergeCell ref="L77:L78"/>
    <mergeCell ref="L70:L71"/>
    <mergeCell ref="A69:A71"/>
    <mergeCell ref="G69:G71"/>
    <mergeCell ref="I69:I71"/>
    <mergeCell ref="K69:K71"/>
    <mergeCell ref="A73:A75"/>
    <mergeCell ref="G73:G75"/>
    <mergeCell ref="I73:I75"/>
    <mergeCell ref="A79:A81"/>
    <mergeCell ref="G79:G81"/>
    <mergeCell ref="I79:I81"/>
    <mergeCell ref="L83:L84"/>
    <mergeCell ref="A76:A78"/>
    <mergeCell ref="G76:G78"/>
    <mergeCell ref="I76:I78"/>
    <mergeCell ref="K76:K78"/>
    <mergeCell ref="J77:J78"/>
    <mergeCell ref="K79:K81"/>
    <mergeCell ref="L80:L81"/>
    <mergeCell ref="K85:K87"/>
    <mergeCell ref="L86:L87"/>
    <mergeCell ref="A82:A84"/>
    <mergeCell ref="G82:G84"/>
    <mergeCell ref="I82:I84"/>
    <mergeCell ref="K82:K84"/>
    <mergeCell ref="A85:A87"/>
    <mergeCell ref="G85:G87"/>
    <mergeCell ref="I85:I87"/>
    <mergeCell ref="L90:L91"/>
    <mergeCell ref="A92:A94"/>
    <mergeCell ref="G92:G94"/>
    <mergeCell ref="I92:I94"/>
    <mergeCell ref="K92:K94"/>
    <mergeCell ref="L93:L94"/>
    <mergeCell ref="A89:A91"/>
    <mergeCell ref="G89:G91"/>
    <mergeCell ref="I89:I91"/>
    <mergeCell ref="K89:K91"/>
    <mergeCell ref="L96:L97"/>
    <mergeCell ref="A98:A100"/>
    <mergeCell ref="G98:G100"/>
    <mergeCell ref="I98:I100"/>
    <mergeCell ref="K98:K100"/>
    <mergeCell ref="L99:L100"/>
    <mergeCell ref="A95:A97"/>
    <mergeCell ref="G95:G97"/>
    <mergeCell ref="I95:I97"/>
    <mergeCell ref="K95:K97"/>
    <mergeCell ref="L102:L103"/>
    <mergeCell ref="A105:A107"/>
    <mergeCell ref="G105:G107"/>
    <mergeCell ref="I105:I107"/>
    <mergeCell ref="K105:K107"/>
    <mergeCell ref="L106:L107"/>
    <mergeCell ref="A101:A103"/>
    <mergeCell ref="G101:G103"/>
    <mergeCell ref="I101:I103"/>
    <mergeCell ref="K101:K103"/>
    <mergeCell ref="L109:L110"/>
    <mergeCell ref="A111:A113"/>
    <mergeCell ref="G111:G113"/>
    <mergeCell ref="I111:I113"/>
    <mergeCell ref="K111:K113"/>
    <mergeCell ref="L112:L113"/>
    <mergeCell ref="A108:A110"/>
    <mergeCell ref="G108:G110"/>
    <mergeCell ref="I108:I110"/>
    <mergeCell ref="K108:K110"/>
    <mergeCell ref="L115:L116"/>
    <mergeCell ref="A117:A119"/>
    <mergeCell ref="G117:G119"/>
    <mergeCell ref="I117:I119"/>
    <mergeCell ref="K117:K119"/>
    <mergeCell ref="L118:L119"/>
    <mergeCell ref="A114:A116"/>
    <mergeCell ref="G114:G116"/>
    <mergeCell ref="I114:I116"/>
    <mergeCell ref="K114:K116"/>
    <mergeCell ref="L122:L123"/>
    <mergeCell ref="A124:A126"/>
    <mergeCell ref="G124:G126"/>
    <mergeCell ref="I124:I126"/>
    <mergeCell ref="K124:K126"/>
    <mergeCell ref="L125:L126"/>
    <mergeCell ref="A121:A123"/>
    <mergeCell ref="G121:G123"/>
    <mergeCell ref="I121:I123"/>
    <mergeCell ref="K121:K123"/>
    <mergeCell ref="L135:L136"/>
    <mergeCell ref="A134:A136"/>
    <mergeCell ref="G134:G136"/>
    <mergeCell ref="I134:I136"/>
    <mergeCell ref="K134:K136"/>
    <mergeCell ref="L128:L130"/>
    <mergeCell ref="A131:A133"/>
    <mergeCell ref="G131:G133"/>
    <mergeCell ref="I131:I133"/>
    <mergeCell ref="K131:K133"/>
    <mergeCell ref="L132:L133"/>
    <mergeCell ref="A127:A130"/>
    <mergeCell ref="G127:G130"/>
    <mergeCell ref="I127:I130"/>
    <mergeCell ref="K127:K130"/>
  </mergeCells>
  <conditionalFormatting sqref="B1">
    <cfRule type="expression" priority="283">
      <formula>B1="siga"+$B$5</formula>
    </cfRule>
  </conditionalFormatting>
  <conditionalFormatting sqref="B1:B2 B4:B7">
    <cfRule type="expression" priority="284">
      <formula>B1="siga"</formula>
    </cfRule>
    <cfRule type="expression" dxfId="90" priority="282">
      <formula>B1="siga"</formula>
    </cfRule>
  </conditionalFormatting>
  <conditionalFormatting sqref="B2">
    <cfRule type="expression" dxfId="89" priority="281">
      <formula>B2="veis"</formula>
    </cfRule>
  </conditionalFormatting>
  <conditionalFormatting sqref="B4">
    <cfRule type="expression" dxfId="88" priority="280">
      <formula>B4="kalkun"</formula>
    </cfRule>
  </conditionalFormatting>
  <conditionalFormatting sqref="B5">
    <cfRule type="expression" dxfId="87" priority="279">
      <formula>B5="kala"</formula>
    </cfRule>
  </conditionalFormatting>
  <conditionalFormatting sqref="B6">
    <cfRule type="expression" dxfId="86" priority="278">
      <formula>B6="lammas"</formula>
    </cfRule>
  </conditionalFormatting>
  <conditionalFormatting sqref="B7">
    <cfRule type="expression" dxfId="85" priority="277">
      <formula>B7="segaliha"</formula>
    </cfRule>
    <cfRule type="expression" dxfId="84" priority="276">
      <formula>B7="segaliha"</formula>
    </cfRule>
  </conditionalFormatting>
  <conditionalFormatting sqref="C10">
    <cfRule type="expression" priority="186">
      <formula>C10="siga"+$B$5</formula>
    </cfRule>
    <cfRule type="expression" dxfId="83" priority="185">
      <formula>C10="siga"</formula>
    </cfRule>
    <cfRule type="expression" priority="187">
      <formula>C10="siga"</formula>
    </cfRule>
  </conditionalFormatting>
  <conditionalFormatting sqref="C12">
    <cfRule type="expression" priority="183">
      <formula>C12="siga"+$B$5</formula>
    </cfRule>
  </conditionalFormatting>
  <conditionalFormatting sqref="C12:C13">
    <cfRule type="expression" dxfId="82" priority="180">
      <formula>C12="siga"</formula>
    </cfRule>
    <cfRule type="expression" priority="181">
      <formula>C12="siga"</formula>
    </cfRule>
  </conditionalFormatting>
  <conditionalFormatting sqref="C13">
    <cfRule type="expression" dxfId="81" priority="179">
      <formula>C13="kala"</formula>
    </cfRule>
  </conditionalFormatting>
  <conditionalFormatting sqref="C16">
    <cfRule type="expression" dxfId="80" priority="176">
      <formula>C16="kala"</formula>
    </cfRule>
    <cfRule type="expression" priority="178">
      <formula>C16="siga"</formula>
    </cfRule>
    <cfRule type="expression" dxfId="79" priority="177">
      <formula>C16="siga"</formula>
    </cfRule>
  </conditionalFormatting>
  <conditionalFormatting sqref="C18">
    <cfRule type="expression" priority="175">
      <formula>C18="siga"</formula>
    </cfRule>
    <cfRule type="expression" priority="174">
      <formula>C18="siga"+$B$5</formula>
    </cfRule>
    <cfRule type="expression" dxfId="78" priority="173">
      <formula>C18="siga"</formula>
    </cfRule>
  </conditionalFormatting>
  <conditionalFormatting sqref="C21">
    <cfRule type="expression" dxfId="77" priority="171">
      <formula>C21="siga"</formula>
    </cfRule>
    <cfRule type="expression" dxfId="76" priority="170">
      <formula>C21="veis"</formula>
    </cfRule>
  </conditionalFormatting>
  <conditionalFormatting sqref="C21:C22">
    <cfRule type="expression" priority="135">
      <formula>C21="siga"</formula>
    </cfRule>
  </conditionalFormatting>
  <conditionalFormatting sqref="C22">
    <cfRule type="expression" priority="134">
      <formula>C22="siga"+$B$5</formula>
    </cfRule>
    <cfRule type="expression" dxfId="75" priority="133">
      <formula>C22="siga"</formula>
    </cfRule>
  </conditionalFormatting>
  <conditionalFormatting sqref="C25">
    <cfRule type="expression" priority="168">
      <formula>C25="siga"+$B$5</formula>
    </cfRule>
  </conditionalFormatting>
  <conditionalFormatting sqref="C25:C26">
    <cfRule type="expression" dxfId="74" priority="165">
      <formula>C25="siga"</formula>
    </cfRule>
    <cfRule type="expression" priority="166">
      <formula>C25="siga"</formula>
    </cfRule>
  </conditionalFormatting>
  <conditionalFormatting sqref="C26">
    <cfRule type="expression" dxfId="73" priority="164">
      <formula>C26="kalkun"</formula>
    </cfRule>
  </conditionalFormatting>
  <conditionalFormatting sqref="C28">
    <cfRule type="expression" priority="162">
      <formula>C28="siga"+$B$5</formula>
    </cfRule>
    <cfRule type="expression" priority="163">
      <formula>C28="siga"</formula>
    </cfRule>
    <cfRule type="expression" dxfId="72" priority="161">
      <formula>C28="siga"</formula>
    </cfRule>
  </conditionalFormatting>
  <conditionalFormatting sqref="C32">
    <cfRule type="expression" dxfId="71" priority="146">
      <formula>C32="segaliha"</formula>
    </cfRule>
    <cfRule type="expression" priority="148">
      <formula>C32="siga"</formula>
    </cfRule>
    <cfRule type="expression" dxfId="70" priority="147">
      <formula>C32="siga"</formula>
    </cfRule>
    <cfRule type="expression" dxfId="69" priority="145">
      <formula>C32="segaliha"</formula>
    </cfRule>
  </conditionalFormatting>
  <conditionalFormatting sqref="C37">
    <cfRule type="expression" dxfId="68" priority="143">
      <formula>C37="siga"</formula>
    </cfRule>
    <cfRule type="expression" dxfId="67" priority="142">
      <formula>C37="kala"</formula>
    </cfRule>
  </conditionalFormatting>
  <conditionalFormatting sqref="C37:C38">
    <cfRule type="expression" priority="141">
      <formula>C37="siga"</formula>
    </cfRule>
  </conditionalFormatting>
  <conditionalFormatting sqref="C38">
    <cfRule type="expression" priority="140">
      <formula>C38="siga"+$B$5</formula>
    </cfRule>
    <cfRule type="expression" dxfId="66" priority="139">
      <formula>C38="siga"</formula>
    </cfRule>
  </conditionalFormatting>
  <conditionalFormatting sqref="C42">
    <cfRule type="expression" dxfId="65" priority="130">
      <formula>C42="siga"</formula>
    </cfRule>
    <cfRule type="expression" priority="132">
      <formula>C42="siga"</formula>
    </cfRule>
    <cfRule type="expression" priority="131">
      <formula>C42="siga"+$B$5</formula>
    </cfRule>
  </conditionalFormatting>
  <conditionalFormatting sqref="C44">
    <cfRule type="expression" priority="27">
      <formula>C44="siga"</formula>
    </cfRule>
    <cfRule type="expression" dxfId="64" priority="25">
      <formula>C44="siga"</formula>
    </cfRule>
    <cfRule type="expression" priority="26">
      <formula>C44="siga"+$B$5</formula>
    </cfRule>
  </conditionalFormatting>
  <conditionalFormatting sqref="C47">
    <cfRule type="expression" priority="24">
      <formula>C47="siga"</formula>
    </cfRule>
    <cfRule type="expression" dxfId="63" priority="23">
      <formula>C47="siga"</formula>
    </cfRule>
    <cfRule type="expression" dxfId="62" priority="22">
      <formula>C47="segaliha"</formula>
    </cfRule>
    <cfRule type="expression" dxfId="61" priority="21">
      <formula>C47="segaliha"</formula>
    </cfRule>
  </conditionalFormatting>
  <conditionalFormatting sqref="C50">
    <cfRule type="expression" dxfId="60" priority="241">
      <formula>C50="kala"</formula>
    </cfRule>
    <cfRule type="expression" dxfId="59" priority="242">
      <formula>C50="siga"</formula>
    </cfRule>
    <cfRule type="expression" priority="243">
      <formula>C50="siga"</formula>
    </cfRule>
  </conditionalFormatting>
  <conditionalFormatting sqref="C53">
    <cfRule type="expression" dxfId="58" priority="116">
      <formula>C53="kala"</formula>
    </cfRule>
    <cfRule type="expression" dxfId="57" priority="117">
      <formula>C53="siga"</formula>
    </cfRule>
  </conditionalFormatting>
  <conditionalFormatting sqref="C53:C54">
    <cfRule type="expression" priority="84">
      <formula>C53="siga"</formula>
    </cfRule>
  </conditionalFormatting>
  <conditionalFormatting sqref="C54">
    <cfRule type="expression" dxfId="56" priority="82">
      <formula>C54="siga"</formula>
    </cfRule>
    <cfRule type="expression" priority="83">
      <formula>C54="siga"+$B$5</formula>
    </cfRule>
  </conditionalFormatting>
  <conditionalFormatting sqref="C58">
    <cfRule type="expression" dxfId="55" priority="127">
      <formula>C58="siga"</formula>
    </cfRule>
    <cfRule type="expression" priority="128">
      <formula>C58="siga"+$B$5</formula>
    </cfRule>
    <cfRule type="expression" priority="129">
      <formula>C58="siga"</formula>
    </cfRule>
  </conditionalFormatting>
  <conditionalFormatting sqref="C61">
    <cfRule type="expression" priority="20">
      <formula>C61="siga"</formula>
    </cfRule>
    <cfRule type="expression" dxfId="54" priority="19">
      <formula>C61="siga"</formula>
    </cfRule>
    <cfRule type="expression" dxfId="53" priority="18">
      <formula>C61="segaliha"</formula>
    </cfRule>
    <cfRule type="expression" dxfId="52" priority="17">
      <formula>C61="segaliha"</formula>
    </cfRule>
  </conditionalFormatting>
  <conditionalFormatting sqref="C64">
    <cfRule type="expression" dxfId="51" priority="40">
      <formula>C64="segaliha"</formula>
    </cfRule>
    <cfRule type="expression" priority="42">
      <formula>C64="siga"</formula>
    </cfRule>
    <cfRule type="expression" dxfId="50" priority="41">
      <formula>C64="siga"</formula>
    </cfRule>
    <cfRule type="expression" dxfId="49" priority="39">
      <formula>C64="segaliha"</formula>
    </cfRule>
  </conditionalFormatting>
  <conditionalFormatting sqref="C66">
    <cfRule type="expression" dxfId="48" priority="36">
      <formula>C66="veis"</formula>
    </cfRule>
    <cfRule type="expression" priority="38">
      <formula>C66="siga"</formula>
    </cfRule>
    <cfRule type="expression" dxfId="47" priority="37">
      <formula>C66="siga"</formula>
    </cfRule>
  </conditionalFormatting>
  <conditionalFormatting sqref="C69">
    <cfRule type="expression" dxfId="46" priority="114">
      <formula>C69="siga"</formula>
    </cfRule>
    <cfRule type="expression" priority="112">
      <formula>C69="siga"</formula>
    </cfRule>
    <cfRule type="expression" dxfId="45" priority="113">
      <formula>C69="kala"</formula>
    </cfRule>
  </conditionalFormatting>
  <conditionalFormatting sqref="C74">
    <cfRule type="expression" dxfId="44" priority="121">
      <formula>C74="siga"</formula>
    </cfRule>
    <cfRule type="expression" priority="122">
      <formula>C74="siga"+$B$5</formula>
    </cfRule>
    <cfRule type="expression" priority="123">
      <formula>C74="siga"</formula>
    </cfRule>
  </conditionalFormatting>
  <conditionalFormatting sqref="C76">
    <cfRule type="expression" dxfId="43" priority="54">
      <formula>C76="kala"</formula>
    </cfRule>
    <cfRule type="expression" dxfId="42" priority="55">
      <formula>C76="siga"</formula>
    </cfRule>
  </conditionalFormatting>
  <conditionalFormatting sqref="C76:C77">
    <cfRule type="expression" priority="16">
      <formula>C76="siga"</formula>
    </cfRule>
  </conditionalFormatting>
  <conditionalFormatting sqref="C77">
    <cfRule type="expression" priority="15">
      <formula>C77="siga"+$B$5</formula>
    </cfRule>
    <cfRule type="expression" dxfId="41" priority="14">
      <formula>C77="siga"</formula>
    </cfRule>
  </conditionalFormatting>
  <conditionalFormatting sqref="C80">
    <cfRule type="expression" dxfId="40" priority="111">
      <formula>C80="siga"</formula>
    </cfRule>
    <cfRule type="expression" dxfId="39" priority="110">
      <formula>C80="kala"</formula>
    </cfRule>
    <cfRule type="expression" priority="109">
      <formula>C80="siga"</formula>
    </cfRule>
  </conditionalFormatting>
  <conditionalFormatting sqref="C83">
    <cfRule type="expression" priority="90">
      <formula>C83="siga"</formula>
    </cfRule>
    <cfRule type="expression" dxfId="38" priority="89">
      <formula>C83="siga"</formula>
    </cfRule>
    <cfRule type="expression" dxfId="37" priority="88">
      <formula>C83="veis"</formula>
    </cfRule>
  </conditionalFormatting>
  <conditionalFormatting sqref="C86">
    <cfRule type="expression" priority="48">
      <formula>C86="siga"</formula>
    </cfRule>
    <cfRule type="expression" dxfId="36" priority="46">
      <formula>C86="veis"</formula>
    </cfRule>
    <cfRule type="expression" dxfId="35" priority="47">
      <formula>C86="siga"</formula>
    </cfRule>
  </conditionalFormatting>
  <conditionalFormatting sqref="C89">
    <cfRule type="expression" dxfId="34" priority="107">
      <formula>C89="kala"</formula>
    </cfRule>
    <cfRule type="expression" dxfId="33" priority="108">
      <formula>C89="siga"</formula>
    </cfRule>
    <cfRule type="expression" priority="45">
      <formula>C89="siga"</formula>
    </cfRule>
  </conditionalFormatting>
  <conditionalFormatting sqref="C93">
    <cfRule type="expression" dxfId="32" priority="32">
      <formula>C93="segaliha"</formula>
    </cfRule>
    <cfRule type="expression" dxfId="31" priority="33">
      <formula>C93="segaliha"</formula>
    </cfRule>
    <cfRule type="expression" dxfId="30" priority="34">
      <formula>C93="siga"</formula>
    </cfRule>
    <cfRule type="expression" priority="35">
      <formula>C93="siga"</formula>
    </cfRule>
  </conditionalFormatting>
  <conditionalFormatting sqref="C95">
    <cfRule type="expression" dxfId="29" priority="104">
      <formula>C95="kala"</formula>
    </cfRule>
    <cfRule type="expression" dxfId="28" priority="105">
      <formula>C95="siga"</formula>
    </cfRule>
  </conditionalFormatting>
  <conditionalFormatting sqref="C95:C96">
    <cfRule type="expression" priority="13">
      <formula>C95="siga"</formula>
    </cfRule>
  </conditionalFormatting>
  <conditionalFormatting sqref="C96">
    <cfRule type="expression" dxfId="27" priority="11">
      <formula>C96="siga"</formula>
    </cfRule>
    <cfRule type="expression" priority="12">
      <formula>C96="siga"+$B$5</formula>
    </cfRule>
  </conditionalFormatting>
  <conditionalFormatting sqref="C99">
    <cfRule type="expression" priority="7">
      <formula>C99="siga"</formula>
    </cfRule>
    <cfRule type="expression" dxfId="26" priority="4">
      <formula>C99="segaliha"</formula>
    </cfRule>
    <cfRule type="expression" dxfId="25" priority="6">
      <formula>C99="siga"</formula>
    </cfRule>
    <cfRule type="expression" dxfId="24" priority="5">
      <formula>C99="segaliha"</formula>
    </cfRule>
  </conditionalFormatting>
  <conditionalFormatting sqref="C101">
    <cfRule type="expression" dxfId="23" priority="8">
      <formula>C101="siga"</formula>
    </cfRule>
    <cfRule type="expression" priority="9">
      <formula>C101="siga"+$B$5</formula>
    </cfRule>
    <cfRule type="expression" priority="10">
      <formula>C101="siga"</formula>
    </cfRule>
  </conditionalFormatting>
  <conditionalFormatting sqref="C105">
    <cfRule type="expression" dxfId="22" priority="67">
      <formula>C105="siga"</formula>
    </cfRule>
    <cfRule type="expression" dxfId="21" priority="66">
      <formula>C105="segaliha"</formula>
    </cfRule>
    <cfRule type="expression" dxfId="20" priority="65">
      <formula>C105="segaliha"</formula>
    </cfRule>
  </conditionalFormatting>
  <conditionalFormatting sqref="C105:C106">
    <cfRule type="expression" priority="68">
      <formula>C105="siga"</formula>
    </cfRule>
  </conditionalFormatting>
  <conditionalFormatting sqref="C106">
    <cfRule type="expression" dxfId="19" priority="79">
      <formula>C106="kalkun"</formula>
    </cfRule>
    <cfRule type="expression" dxfId="18" priority="80">
      <formula>C106="siga"</formula>
    </cfRule>
  </conditionalFormatting>
  <conditionalFormatting sqref="C108">
    <cfRule type="expression" priority="1">
      <formula>C108="siga"</formula>
    </cfRule>
    <cfRule type="expression" dxfId="17" priority="3">
      <formula>C108="siga"</formula>
    </cfRule>
    <cfRule type="expression" dxfId="16" priority="2">
      <formula>C108="kala"</formula>
    </cfRule>
  </conditionalFormatting>
  <conditionalFormatting sqref="C112">
    <cfRule type="expression" dxfId="15" priority="102">
      <formula>C112="siga"</formula>
    </cfRule>
    <cfRule type="expression" dxfId="14" priority="101">
      <formula>C112="kala"</formula>
    </cfRule>
    <cfRule type="expression" priority="100">
      <formula>C112="siga"</formula>
    </cfRule>
  </conditionalFormatting>
  <conditionalFormatting sqref="C114">
    <cfRule type="expression" dxfId="13" priority="72">
      <formula>C114="veis"</formula>
    </cfRule>
    <cfRule type="expression" dxfId="12" priority="73">
      <formula>C114="siga"</formula>
    </cfRule>
    <cfRule type="expression" priority="74">
      <formula>C114="siga"</formula>
    </cfRule>
  </conditionalFormatting>
  <conditionalFormatting sqref="C118">
    <cfRule type="expression" dxfId="11" priority="70">
      <formula>C118="siga"</formula>
    </cfRule>
    <cfRule type="expression" dxfId="10" priority="69">
      <formula>C118="veis"</formula>
    </cfRule>
    <cfRule type="expression" priority="71">
      <formula>C118="siga"</formula>
    </cfRule>
  </conditionalFormatting>
  <conditionalFormatting sqref="C122">
    <cfRule type="expression" priority="58">
      <formula>C122="siga"</formula>
    </cfRule>
    <cfRule type="expression" priority="57">
      <formula>C122="siga"+$B$5</formula>
    </cfRule>
    <cfRule type="expression" dxfId="9" priority="56">
      <formula>C122="siga"</formula>
    </cfRule>
  </conditionalFormatting>
  <conditionalFormatting sqref="C124">
    <cfRule type="expression" priority="78">
      <formula>C124="siga"</formula>
    </cfRule>
    <cfRule type="expression" dxfId="8" priority="77">
      <formula>C124="siga"</formula>
    </cfRule>
    <cfRule type="expression" dxfId="7" priority="76">
      <formula>C124="segaliha"</formula>
    </cfRule>
    <cfRule type="expression" dxfId="6" priority="75">
      <formula>C124="segaliha"</formula>
    </cfRule>
  </conditionalFormatting>
  <conditionalFormatting sqref="C128">
    <cfRule type="expression" priority="97">
      <formula>C128="siga"</formula>
    </cfRule>
    <cfRule type="expression" dxfId="5" priority="99">
      <formula>C128="siga"</formula>
    </cfRule>
    <cfRule type="expression" dxfId="4" priority="98">
      <formula>C128="kala"</formula>
    </cfRule>
  </conditionalFormatting>
  <conditionalFormatting sqref="C132">
    <cfRule type="expression" priority="94">
      <formula>C132="siga"</formula>
    </cfRule>
    <cfRule type="expression" dxfId="3" priority="96">
      <formula>C132="siga"</formula>
    </cfRule>
    <cfRule type="expression" dxfId="2" priority="95">
      <formula>C132="kala"</formula>
    </cfRule>
  </conditionalFormatting>
  <conditionalFormatting sqref="C134">
    <cfRule type="expression" dxfId="1" priority="59">
      <formula>C134="veis"</formula>
    </cfRule>
  </conditionalFormatting>
  <conditionalFormatting sqref="C134:C135">
    <cfRule type="expression" priority="61">
      <formula>C134="siga"</formula>
    </cfRule>
    <cfRule type="expression" dxfId="0" priority="60">
      <formula>C134="siga"</formula>
    </cfRule>
  </conditionalFormatting>
  <conditionalFormatting sqref="C135">
    <cfRule type="expression" priority="119">
      <formula>C135="siga"+$B$5</formula>
    </cfRule>
  </conditionalFormatting>
  <pageMargins left="0.25" right="0.25" top="0.75" bottom="0.75" header="0.3" footer="0.3"/>
  <pageSetup paperSize="8"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b9f17d00cf6041034fcb0e051c8a5de5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c6ee5b6ba9b34cac0920fda88746b20b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Props1.xml><?xml version="1.0" encoding="utf-8"?>
<ds:datastoreItem xmlns:ds="http://schemas.openxmlformats.org/officeDocument/2006/customXml" ds:itemID="{B6527DCB-2E0C-4961-94AD-4D20ECCF9B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B81B6-76A2-43D0-9792-AC4205BE9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A81FC-20ED-466F-8254-AAC79C16D53E}">
  <ds:schemaRefs>
    <ds:schemaRef ds:uri="http://schemas.microsoft.com/office/2006/metadata/properties"/>
    <ds:schemaRef ds:uri="http://schemas.microsoft.com/office/infopath/2007/PartnerControls"/>
    <ds:schemaRef ds:uri="d2d7157d-88dd-4b39-bd8b-426562e3b9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9</vt:i4>
      </vt:variant>
    </vt:vector>
  </HeadingPairs>
  <TitlesOfParts>
    <vt:vector size="18" baseType="lpstr">
      <vt:lpstr>Nädal_07_4.-9.klass_sõbrapäev</vt:lpstr>
      <vt:lpstr>Nädal_08_4.-9.klass_vastlapäev</vt:lpstr>
      <vt:lpstr>Nädal_10_4-.9.klass</vt:lpstr>
      <vt:lpstr>Nädal_11_4.-9.klass</vt:lpstr>
      <vt:lpstr>Nädal_12_4.-9.klass</vt:lpstr>
      <vt:lpstr>Nädal_13_4.-9.klass</vt:lpstr>
      <vt:lpstr>Nädal_14_4-.9.klass</vt:lpstr>
      <vt:lpstr>Nädal_15_4.-9.klass</vt:lpstr>
      <vt:lpstr>Kontroll-leht</vt:lpstr>
      <vt:lpstr>'Kontroll-leht'!Prindiala</vt:lpstr>
      <vt:lpstr>'Nädal_07_4.-9.klass_sõbrapäev'!Prindiala</vt:lpstr>
      <vt:lpstr>'Nädal_08_4.-9.klass_vastlapäev'!Prindiala</vt:lpstr>
      <vt:lpstr>'Nädal_10_4-.9.klass'!Prindiala</vt:lpstr>
      <vt:lpstr>'Nädal_11_4.-9.klass'!Prindiala</vt:lpstr>
      <vt:lpstr>'Nädal_12_4.-9.klass'!Prindiala</vt:lpstr>
      <vt:lpstr>'Nädal_13_4.-9.klass'!Prindiala</vt:lpstr>
      <vt:lpstr>'Nädal_14_4-.9.klass'!Prindiala</vt:lpstr>
      <vt:lpstr>'Nädal_15_4.-9.klass'!Prindiala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Jane Naptal</cp:lastModifiedBy>
  <cp:revision/>
  <cp:lastPrinted>2026-03-17T06:46:54Z</cp:lastPrinted>
  <dcterms:created xsi:type="dcterms:W3CDTF">2025-11-14T13:27:08Z</dcterms:created>
  <dcterms:modified xsi:type="dcterms:W3CDTF">2026-03-17T06:55:12Z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